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aden\Documents\"/>
    </mc:Choice>
  </mc:AlternateContent>
  <bookViews>
    <workbookView xWindow="0" yWindow="0" windowWidth="15195" windowHeight="781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52511"/>
</workbook>
</file>

<file path=xl/calcChain.xml><?xml version="1.0" encoding="utf-8"?>
<calcChain xmlns="http://schemas.openxmlformats.org/spreadsheetml/2006/main">
  <c r="D101" i="2" l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6" i="41" l="1"/>
  <c r="D3" i="41"/>
  <c r="D4" i="41"/>
  <c r="D102" i="2" l="1"/>
  <c r="D103" i="2"/>
  <c r="D104" i="2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R2" i="4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S2" i="41"/>
</calcChain>
</file>

<file path=xl/sharedStrings.xml><?xml version="1.0" encoding="utf-8"?>
<sst xmlns="http://schemas.openxmlformats.org/spreadsheetml/2006/main" count="339" uniqueCount="191">
  <si>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</si>
  <si>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</si>
  <si>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</si>
  <si>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</si>
  <si>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</si>
  <si>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</si>
  <si>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</si>
  <si>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</si>
  <si>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</si>
  <si>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</si>
  <si>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</si>
  <si>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</si>
  <si>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</si>
  <si>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</si>
  <si>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</si>
  <si>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</si>
  <si>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</si>
  <si>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</si>
  <si>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</si>
  <si>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</si>
  <si>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</si>
  <si>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</si>
  <si>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</si>
  <si>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</si>
  <si>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</si>
  <si>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</si>
  <si>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</si>
  <si>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</si>
  <si>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</si>
  <si>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</si>
  <si>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</si>
  <si>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</si>
  <si>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</si>
  <si>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</si>
  <si>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</si>
  <si>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</si>
  <si>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</si>
  <si>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</si>
  <si>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</si>
  <si>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</si>
  <si>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</si>
  <si>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</si>
  <si>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</si>
  <si>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</si>
  <si>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</si>
  <si>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</si>
  <si>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</si>
  <si>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</si>
  <si>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</si>
  <si>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</si>
  <si>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</si>
  <si>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</si>
  <si>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</si>
  <si>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</si>
  <si>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</si>
  <si>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</si>
  <si>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</si>
  <si>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</si>
  <si>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</si>
  <si>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</si>
  <si>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</si>
  <si>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</si>
  <si>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</si>
  <si>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</si>
  <si>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</si>
  <si>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</si>
  <si>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</si>
  <si>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</si>
  <si>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</si>
  <si>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</si>
  <si>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</si>
  <si>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</si>
  <si>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</si>
  <si>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</si>
  <si>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</si>
  <si>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</si>
  <si>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</si>
  <si>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</si>
  <si>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</si>
  <si>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</si>
  <si>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</si>
  <si>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</si>
  <si>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</si>
  <si>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</si>
  <si>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</si>
  <si>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</si>
  <si>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</si>
  <si>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</si>
  <si>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</si>
  <si>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</si>
  <si>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</si>
  <si>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</si>
  <si>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</si>
  <si>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</si>
  <si>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</si>
  <si>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</si>
  <si>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</si>
  <si>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</si>
  <si>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</si>
  <si>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</si>
  <si>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</si>
  <si>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</si>
  <si>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</si>
  <si>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</si>
  <si>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</si>
  <si>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</si>
  <si>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</si>
  <si>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</si>
  <si>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</si>
  <si>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</si>
  <si>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</si>
  <si>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</si>
  <si>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</si>
  <si>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</si>
  <si>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</si>
  <si>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</si>
  <si>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</si>
  <si>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</si>
  <si>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</si>
  <si>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</si>
  <si>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</si>
  <si>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</si>
  <si>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</si>
  <si>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</si>
  <si>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</si>
  <si>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</si>
  <si>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</si>
  <si>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</si>
  <si>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</si>
  <si>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</si>
  <si>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</si>
  <si>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</si>
  <si>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</si>
  <si>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</si>
  <si>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</si>
  <si>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</si>
  <si>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</si>
  <si>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</si>
  <si>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</si>
  <si>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</si>
  <si>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</si>
  <si>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</si>
  <si>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</si>
  <si>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</si>
  <si>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</si>
  <si>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</si>
  <si>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</si>
  <si>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</si>
  <si>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</si>
  <si>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</si>
  <si>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</si>
  <si>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</si>
  <si>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</si>
  <si>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</si>
  <si>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</si>
  <si>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</si>
  <si>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</si>
  <si>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</si>
  <si>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</si>
  <si>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</si>
  <si>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</si>
  <si>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</si>
  <si>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</si>
  <si>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</si>
  <si>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</si>
  <si>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</si>
  <si>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</si>
  <si>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</si>
  <si>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</si>
  <si>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</si>
  <si>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</si>
  <si>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</si>
  <si>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</si>
  <si>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</si>
  <si>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</si>
  <si>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</si>
  <si>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</si>
  <si>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</si>
  <si>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</si>
  <si>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</si>
  <si>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</si>
  <si>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</si>
  <si>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</si>
  <si>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</si>
  <si>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</si>
  <si>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</si>
  <si>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</si>
  <si>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</si>
  <si>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</si>
  <si>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</si>
  <si>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 xml:space="preserve"> MD J.J Strossmayer (3.12.2014)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</si>
</sst>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F%20preuzimanja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O12" sqref="O12"/>
    </sheetView>
  </sheetViews>
  <sheetFormatPr defaultRowHeight="15" x14ac:dyDescent="0.2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9">
        <v>7</v>
      </c>
      <c r="B1" s="42"/>
      <c r="C1" s="19"/>
      <c r="D1" s="69" t="s">
        <v>189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20"/>
      <c r="P1" s="20"/>
      <c r="Q1" s="20"/>
      <c r="R1" s="20"/>
      <c r="S1" s="21"/>
      <c r="T1" s="17" t="s">
        <v>9</v>
      </c>
      <c r="U1" s="18">
        <f>+A1</f>
        <v>7</v>
      </c>
      <c r="W1" s="68" t="s">
        <v>47</v>
      </c>
      <c r="X1" s="68"/>
      <c r="Y1" s="68"/>
      <c r="Z1" s="68"/>
    </row>
    <row r="2" spans="1:32" ht="15" customHeight="1" x14ac:dyDescent="0.3">
      <c r="A2" s="39"/>
      <c r="B2" s="40">
        <v>7</v>
      </c>
      <c r="C2" s="41">
        <v>1</v>
      </c>
      <c r="D2" s="15" t="str">
        <f>VLOOKUP(B2,EKIPA,2)</f>
        <v>ALIBI</v>
      </c>
      <c r="E2" s="15" t="str">
        <f>VLOOKUP(C2,EKIPA,2)</f>
        <v>SPIN</v>
      </c>
      <c r="F2" s="70" t="s">
        <v>0</v>
      </c>
      <c r="G2" s="71"/>
      <c r="H2" s="70" t="s">
        <v>1</v>
      </c>
      <c r="I2" s="71"/>
      <c r="J2" s="70" t="s">
        <v>2</v>
      </c>
      <c r="K2" s="71"/>
      <c r="L2" s="70" t="s">
        <v>3</v>
      </c>
      <c r="M2" s="71"/>
      <c r="N2" s="70" t="s">
        <v>4</v>
      </c>
      <c r="O2" s="71"/>
      <c r="P2" s="26">
        <f>SUM(P3:P12)</f>
        <v>393</v>
      </c>
      <c r="Q2" s="35">
        <f>SUM(Q3:Q12)</f>
        <v>356</v>
      </c>
      <c r="R2" s="31">
        <f>SUM(R3:R12)</f>
        <v>24</v>
      </c>
      <c r="S2" s="32">
        <f>SUM(S3:S12)</f>
        <v>14</v>
      </c>
      <c r="T2" s="29">
        <f>T12</f>
        <v>7</v>
      </c>
      <c r="U2" s="27">
        <f>U12</f>
        <v>3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 x14ac:dyDescent="0.25">
      <c r="A3" s="14"/>
      <c r="B3" s="43">
        <v>73</v>
      </c>
      <c r="C3" s="43">
        <v>3</v>
      </c>
      <c r="D3" s="7" t="str">
        <f>IF(B3=0,"A","A  "&amp;VLOOKUP(B3,IGRACI,2)&amp;" "&amp;VLOOKUP(B3,IGRACI,3))</f>
        <v>A  Markovčić Vjekoslav</v>
      </c>
      <c r="E3" s="7" t="str">
        <f>IF(C3=0,"X","X  "&amp;VLOOKUP(C3,IGRACI,2)&amp;" "&amp;VLOOKUP(C3,IGRACI,3))</f>
        <v>X  Ahmetović Esad</v>
      </c>
      <c r="F3" s="23">
        <v>11</v>
      </c>
      <c r="G3" s="24">
        <v>9</v>
      </c>
      <c r="H3" s="23">
        <v>8</v>
      </c>
      <c r="I3" s="24">
        <v>11</v>
      </c>
      <c r="J3" s="23">
        <v>7</v>
      </c>
      <c r="K3" s="24">
        <v>11</v>
      </c>
      <c r="L3" s="23">
        <v>11</v>
      </c>
      <c r="M3" s="24">
        <v>9</v>
      </c>
      <c r="N3" s="23">
        <v>11</v>
      </c>
      <c r="O3" s="24">
        <v>6</v>
      </c>
      <c r="P3" s="28">
        <f>F3+H3+J3+L3+N3</f>
        <v>48</v>
      </c>
      <c r="Q3" s="36">
        <f>G3+I3+K3+M3+O3</f>
        <v>46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2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 x14ac:dyDescent="0.25">
      <c r="A4" s="14"/>
      <c r="B4" s="43">
        <v>72</v>
      </c>
      <c r="C4" s="43">
        <v>1</v>
      </c>
      <c r="D4" s="7" t="str">
        <f>IF(B4=0,"B","B  "&amp;VLOOKUP(B4,IGRACI,2)&amp;" "&amp;VLOOKUP(B4,IGRACI,3))</f>
        <v>B  Dervišević Zlatan</v>
      </c>
      <c r="E4" s="7" t="str">
        <f>IF(C4=0,"Y","Y  "&amp;VLOOKUP(C4,IGRACI,2)&amp;" "&amp;VLOOKUP(C4,IGRACI,3))</f>
        <v>Y  Vuletić Ivan</v>
      </c>
      <c r="F4" s="23">
        <v>12</v>
      </c>
      <c r="G4" s="24">
        <v>10</v>
      </c>
      <c r="H4" s="23">
        <v>11</v>
      </c>
      <c r="I4" s="24">
        <v>8</v>
      </c>
      <c r="J4" s="23">
        <v>8</v>
      </c>
      <c r="K4" s="24">
        <v>11</v>
      </c>
      <c r="L4" s="23">
        <v>11</v>
      </c>
      <c r="M4" s="24">
        <v>8</v>
      </c>
      <c r="N4" s="23"/>
      <c r="O4" s="24"/>
      <c r="P4" s="28">
        <f t="shared" ref="P4:Q12" si="2">F4+H4+J4+L4+N4</f>
        <v>42</v>
      </c>
      <c r="Q4" s="36">
        <f t="shared" si="2"/>
        <v>37</v>
      </c>
      <c r="R4" s="33">
        <f t="shared" si="0"/>
        <v>3</v>
      </c>
      <c r="S4" s="34">
        <f t="shared" si="1"/>
        <v>1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 x14ac:dyDescent="0.25">
      <c r="A5" s="58">
        <v>75</v>
      </c>
      <c r="B5" s="43">
        <v>71</v>
      </c>
      <c r="C5" s="43">
        <v>4</v>
      </c>
      <c r="D5" s="8" t="str">
        <f>IF(B5=0,"C","C  "&amp;VLOOKUP(B5,IGRACI,2)&amp;" "&amp;VLOOKUP(B5,IGRACI,3))</f>
        <v>C  Arbanas  Darko</v>
      </c>
      <c r="E5" s="7" t="str">
        <f>IF(C5=0,"Z","Z  "&amp;VLOOKUP(C5,IGRACI,2)&amp;" "&amp;VLOOKUP(C5,IGRACI,3))</f>
        <v>Z  Beraković Mladen</v>
      </c>
      <c r="F5" s="23">
        <v>9</v>
      </c>
      <c r="G5" s="24">
        <v>11</v>
      </c>
      <c r="H5" s="23">
        <v>9</v>
      </c>
      <c r="I5" s="24">
        <v>11</v>
      </c>
      <c r="J5" s="23">
        <v>11</v>
      </c>
      <c r="K5" s="24">
        <v>3</v>
      </c>
      <c r="L5" s="23">
        <v>10</v>
      </c>
      <c r="M5" s="24">
        <v>12</v>
      </c>
      <c r="N5" s="23"/>
      <c r="O5" s="24"/>
      <c r="P5" s="28">
        <f t="shared" si="2"/>
        <v>39</v>
      </c>
      <c r="Q5" s="36">
        <f t="shared" si="2"/>
        <v>37</v>
      </c>
      <c r="R5" s="33">
        <f t="shared" si="0"/>
        <v>1</v>
      </c>
      <c r="S5" s="34">
        <f t="shared" si="1"/>
        <v>3</v>
      </c>
      <c r="T5" s="30">
        <f t="shared" si="3"/>
        <v>2</v>
      </c>
      <c r="U5" s="25">
        <f t="shared" si="4"/>
        <v>1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 x14ac:dyDescent="0.25">
      <c r="A6" s="22">
        <v>71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Kolarević Lj./Arbanas  Da.</v>
      </c>
      <c r="E6" s="11" t="str">
        <f>VLOOKUP(A7,IGRACI,2)&amp;" "&amp;LEFT(VLOOKUP(A7,IGRACI,3),2)&amp;"./"&amp;VLOOKUP(A8,IGRACI,2)&amp;" "&amp;LEFT(VLOOKUP(A8,IGRACI,3),2)&amp;"."</f>
        <v>Ahmetović Es./Vuletić Iv.</v>
      </c>
      <c r="F6" s="23">
        <v>10</v>
      </c>
      <c r="G6" s="24">
        <v>12</v>
      </c>
      <c r="H6" s="23">
        <v>11</v>
      </c>
      <c r="I6" s="24">
        <v>8</v>
      </c>
      <c r="J6" s="23">
        <v>14</v>
      </c>
      <c r="K6" s="24">
        <v>12</v>
      </c>
      <c r="L6" s="23">
        <v>11</v>
      </c>
      <c r="M6" s="24">
        <v>7</v>
      </c>
      <c r="N6" s="23"/>
      <c r="O6" s="24"/>
      <c r="P6" s="28">
        <f t="shared" si="2"/>
        <v>46</v>
      </c>
      <c r="Q6" s="36">
        <f t="shared" si="2"/>
        <v>39</v>
      </c>
      <c r="R6" s="33">
        <f t="shared" si="0"/>
        <v>3</v>
      </c>
      <c r="S6" s="34">
        <f t="shared" si="1"/>
        <v>1</v>
      </c>
      <c r="T6" s="30">
        <f t="shared" si="3"/>
        <v>3</v>
      </c>
      <c r="U6" s="25">
        <f t="shared" si="4"/>
        <v>1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 x14ac:dyDescent="0.25">
      <c r="A7" s="60">
        <v>3</v>
      </c>
      <c r="B7" s="43">
        <v>72</v>
      </c>
      <c r="C7" s="43">
        <v>3</v>
      </c>
      <c r="D7" s="7" t="str">
        <f>IF(B7=0,"B","B  "&amp;VLOOKUP(B7,IGRACI,2)&amp;" "&amp;VLOOKUP(B7,IGRACI,3))</f>
        <v>B  Dervišević Zlatan</v>
      </c>
      <c r="E7" s="7" t="str">
        <f>IF(C7=0,"X","X  "&amp;VLOOKUP(C7,IGRACI,2)&amp;" "&amp;VLOOKUP(C7,IGRACI,3))</f>
        <v>X  Ahmetović Esad</v>
      </c>
      <c r="F7" s="23">
        <v>11</v>
      </c>
      <c r="G7" s="24">
        <v>8</v>
      </c>
      <c r="H7" s="23">
        <v>12</v>
      </c>
      <c r="I7" s="24">
        <v>10</v>
      </c>
      <c r="J7" s="23">
        <v>14</v>
      </c>
      <c r="K7" s="24">
        <v>12</v>
      </c>
      <c r="L7" s="23"/>
      <c r="M7" s="24"/>
      <c r="N7" s="23"/>
      <c r="O7" s="24"/>
      <c r="P7" s="28">
        <f t="shared" si="2"/>
        <v>37</v>
      </c>
      <c r="Q7" s="36">
        <f t="shared" si="2"/>
        <v>30</v>
      </c>
      <c r="R7" s="33">
        <f t="shared" si="0"/>
        <v>3</v>
      </c>
      <c r="S7" s="34">
        <f t="shared" si="1"/>
        <v>0</v>
      </c>
      <c r="T7" s="30">
        <f t="shared" si="3"/>
        <v>4</v>
      </c>
      <c r="U7" s="25">
        <f t="shared" si="4"/>
        <v>1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 x14ac:dyDescent="0.25">
      <c r="A8" s="60">
        <v>1</v>
      </c>
      <c r="B8" s="43">
        <v>73</v>
      </c>
      <c r="C8" s="43">
        <v>4</v>
      </c>
      <c r="D8" s="7" t="str">
        <f>IF(B8=0,"A","A  "&amp;VLOOKUP(B8,IGRACI,2)&amp;" "&amp;VLOOKUP(B8,IGRACI,3))</f>
        <v>A  Markovčić Vjekoslav</v>
      </c>
      <c r="E8" s="7" t="str">
        <f>IF(C8=0,"Z","Z  "&amp;VLOOKUP(C8,IGRACI,2)&amp;" "&amp;VLOOKUP(C8,IGRACI,3))</f>
        <v>Z  Beraković Mladen</v>
      </c>
      <c r="F8" s="23">
        <v>7</v>
      </c>
      <c r="G8" s="24">
        <v>11</v>
      </c>
      <c r="H8" s="23">
        <v>11</v>
      </c>
      <c r="I8" s="24">
        <v>5</v>
      </c>
      <c r="J8" s="23">
        <v>9</v>
      </c>
      <c r="K8" s="24">
        <v>11</v>
      </c>
      <c r="L8" s="23">
        <v>11</v>
      </c>
      <c r="M8" s="24">
        <v>8</v>
      </c>
      <c r="N8" s="23">
        <v>8</v>
      </c>
      <c r="O8" s="24">
        <v>11</v>
      </c>
      <c r="P8" s="28">
        <f t="shared" si="2"/>
        <v>46</v>
      </c>
      <c r="Q8" s="36">
        <f t="shared" si="2"/>
        <v>46</v>
      </c>
      <c r="R8" s="33">
        <f t="shared" si="0"/>
        <v>2</v>
      </c>
      <c r="S8" s="34">
        <f t="shared" si="1"/>
        <v>3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 x14ac:dyDescent="0.25">
      <c r="A9" s="14"/>
      <c r="B9" s="43">
        <v>71</v>
      </c>
      <c r="C9" s="43">
        <v>1</v>
      </c>
      <c r="D9" s="7" t="str">
        <f>IF(B9=0,"C","C  "&amp;VLOOKUP(B9,IGRACI,2)&amp;" "&amp;VLOOKUP(B9,IGRACI,3))</f>
        <v>C  Arbanas  Darko</v>
      </c>
      <c r="E9" s="7" t="str">
        <f>IF(C9=0,"Y","Y  "&amp;VLOOKUP(C9,IGRACI,2)&amp;" "&amp;VLOOKUP(C9,IGRACI,3))</f>
        <v>Y  Vuletić Ivan</v>
      </c>
      <c r="F9" s="23">
        <v>11</v>
      </c>
      <c r="G9" s="24">
        <v>13</v>
      </c>
      <c r="H9" s="23">
        <v>11</v>
      </c>
      <c r="I9" s="24">
        <v>5</v>
      </c>
      <c r="J9" s="23">
        <v>11</v>
      </c>
      <c r="K9" s="24">
        <v>7</v>
      </c>
      <c r="L9" s="23">
        <v>11</v>
      </c>
      <c r="M9" s="24">
        <v>8</v>
      </c>
      <c r="N9" s="23"/>
      <c r="O9" s="24"/>
      <c r="P9" s="28">
        <f t="shared" si="2"/>
        <v>44</v>
      </c>
      <c r="Q9" s="36">
        <f t="shared" si="2"/>
        <v>33</v>
      </c>
      <c r="R9" s="33">
        <f t="shared" si="0"/>
        <v>3</v>
      </c>
      <c r="S9" s="34">
        <f t="shared" si="1"/>
        <v>1</v>
      </c>
      <c r="T9" s="30">
        <f t="shared" si="3"/>
        <v>5</v>
      </c>
      <c r="U9" s="25">
        <f t="shared" si="4"/>
        <v>2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 x14ac:dyDescent="0.25">
      <c r="A10" s="14"/>
      <c r="B10" s="43">
        <v>75</v>
      </c>
      <c r="C10" s="43">
        <v>4</v>
      </c>
      <c r="D10" s="7" t="str">
        <f>IF(B10=0,"B","B  "&amp;VLOOKUP(B10,IGRACI,2)&amp;" "&amp;VLOOKUP(B10,IGRACI,3))</f>
        <v>B  Kolarević Ljuban</v>
      </c>
      <c r="E10" s="7" t="str">
        <f>IF(C10=0,"Z","Z  "&amp;VLOOKUP(C10,IGRACI,2)&amp;" "&amp;VLOOKUP(C10,IGRACI,3))</f>
        <v>Z  Beraković Mladen</v>
      </c>
      <c r="F10" s="23">
        <v>4</v>
      </c>
      <c r="G10" s="24">
        <v>11</v>
      </c>
      <c r="H10" s="23">
        <v>5</v>
      </c>
      <c r="I10" s="24">
        <v>11</v>
      </c>
      <c r="J10" s="23">
        <v>11</v>
      </c>
      <c r="K10" s="24">
        <v>13</v>
      </c>
      <c r="L10" s="23"/>
      <c r="M10" s="24"/>
      <c r="N10" s="23"/>
      <c r="O10" s="24"/>
      <c r="P10" s="28">
        <f t="shared" si="2"/>
        <v>20</v>
      </c>
      <c r="Q10" s="36">
        <f t="shared" si="2"/>
        <v>35</v>
      </c>
      <c r="R10" s="33">
        <f t="shared" si="0"/>
        <v>0</v>
      </c>
      <c r="S10" s="34">
        <f t="shared" si="1"/>
        <v>3</v>
      </c>
      <c r="T10" s="30">
        <f t="shared" si="3"/>
        <v>5</v>
      </c>
      <c r="U10" s="25">
        <f t="shared" si="4"/>
        <v>3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 x14ac:dyDescent="0.25">
      <c r="A11" s="14"/>
      <c r="B11" s="43">
        <v>71</v>
      </c>
      <c r="C11" s="43">
        <v>3</v>
      </c>
      <c r="D11" s="7" t="str">
        <f>IF(B11=0,"C","C  "&amp;VLOOKUP(B11,IGRACI,2)&amp;" "&amp;VLOOKUP(B11,IGRACI,3))</f>
        <v>C  Arbanas  Darko</v>
      </c>
      <c r="E11" s="7" t="str">
        <f>IF(C11=0,"X","X  "&amp;VLOOKUP(C11,IGRACI,2)&amp;" "&amp;VLOOKUP(C11,IGRACI,3))</f>
        <v>X  Ahmetović Esad</v>
      </c>
      <c r="F11" s="23">
        <v>11</v>
      </c>
      <c r="G11" s="24">
        <v>9</v>
      </c>
      <c r="H11" s="23">
        <v>11</v>
      </c>
      <c r="I11" s="24">
        <v>8</v>
      </c>
      <c r="J11" s="23">
        <v>14</v>
      </c>
      <c r="K11" s="24">
        <v>12</v>
      </c>
      <c r="L11" s="23"/>
      <c r="M11" s="24"/>
      <c r="N11" s="23"/>
      <c r="O11" s="24"/>
      <c r="P11" s="28">
        <f t="shared" si="2"/>
        <v>36</v>
      </c>
      <c r="Q11" s="36">
        <f t="shared" si="2"/>
        <v>29</v>
      </c>
      <c r="R11" s="33">
        <f t="shared" si="0"/>
        <v>3</v>
      </c>
      <c r="S11" s="34">
        <f t="shared" si="1"/>
        <v>0</v>
      </c>
      <c r="T11" s="30">
        <f t="shared" si="3"/>
        <v>6</v>
      </c>
      <c r="U11" s="25">
        <f t="shared" si="4"/>
        <v>3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 x14ac:dyDescent="0.25">
      <c r="A12" s="14"/>
      <c r="B12" s="43">
        <v>73</v>
      </c>
      <c r="C12" s="43">
        <v>1</v>
      </c>
      <c r="D12" s="7" t="str">
        <f>IF(B12=0,"A","A  "&amp;VLOOKUP(B12,IGRACI,2)&amp;" "&amp;VLOOKUP(B12,IGRACI,3))</f>
        <v>A  Markovčić Vjekoslav</v>
      </c>
      <c r="E12" s="7" t="str">
        <f>IF(C12=0,"Y","Y  "&amp;VLOOKUP(C12,IGRACI,2)&amp;" "&amp;VLOOKUP(C12,IGRACI,3))</f>
        <v>Y  Vuletić Ivan</v>
      </c>
      <c r="F12" s="23">
        <v>11</v>
      </c>
      <c r="G12" s="24">
        <v>8</v>
      </c>
      <c r="H12" s="23">
        <v>13</v>
      </c>
      <c r="I12" s="24">
        <v>11</v>
      </c>
      <c r="J12" s="23">
        <v>11</v>
      </c>
      <c r="K12" s="24">
        <v>5</v>
      </c>
      <c r="L12" s="23"/>
      <c r="M12" s="24"/>
      <c r="N12" s="23"/>
      <c r="O12" s="24"/>
      <c r="P12" s="28">
        <f t="shared" si="2"/>
        <v>35</v>
      </c>
      <c r="Q12" s="36">
        <f t="shared" si="2"/>
        <v>24</v>
      </c>
      <c r="R12" s="33">
        <f t="shared" si="0"/>
        <v>3</v>
      </c>
      <c r="S12" s="34">
        <f t="shared" si="1"/>
        <v>0</v>
      </c>
      <c r="T12" s="30">
        <f t="shared" si="3"/>
        <v>7</v>
      </c>
      <c r="U12" s="25">
        <f t="shared" si="4"/>
        <v>3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 x14ac:dyDescent="0.25">
      <c r="A13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 x14ac:dyDescent="0.25">
      <c r="A14"/>
      <c r="B14" s="72" t="s">
        <v>58</v>
      </c>
      <c r="C14" s="72"/>
      <c r="D14" s="72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 x14ac:dyDescent="0.25">
      <c r="A15"/>
      <c r="B15" s="72" t="s">
        <v>48</v>
      </c>
      <c r="C15" s="72"/>
      <c r="D15" s="72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 x14ac:dyDescent="0.25">
      <c r="A16"/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5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 x14ac:dyDescent="0.25">
      <c r="A17"/>
      <c r="B17" s="72" t="s">
        <v>49</v>
      </c>
      <c r="C17" s="72"/>
      <c r="D17" s="72"/>
      <c r="E17" s="66" t="s">
        <v>190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 x14ac:dyDescent="0.25">
      <c r="A18"/>
      <c r="B18" s="72" t="s">
        <v>50</v>
      </c>
      <c r="C18" s="72"/>
      <c r="D18" s="72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 x14ac:dyDescent="0.25">
      <c r="A19"/>
      <c r="B19" s="72" t="s">
        <v>51</v>
      </c>
      <c r="C19" s="72"/>
      <c r="D19" s="72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 x14ac:dyDescent="0.25">
      <c r="A20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76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 x14ac:dyDescent="0.25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 x14ac:dyDescent="0.25">
      <c r="A23"/>
      <c r="B23"/>
      <c r="C23" s="14" t="s">
        <v>54</v>
      </c>
      <c r="D23" s="67" t="s">
        <v>94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 x14ac:dyDescent="0.25">
      <c r="A24"/>
      <c r="B24"/>
      <c r="C24" s="14">
        <v>3</v>
      </c>
      <c r="D24" s="67" t="s">
        <v>124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W24" s="50">
        <v>52</v>
      </c>
      <c r="X24" s="51" t="s">
        <v>45</v>
      </c>
      <c r="Y24" s="62" t="s">
        <v>69</v>
      </c>
      <c r="Z24" s="63"/>
    </row>
    <row r="25" spans="1:32" ht="15" customHeight="1" x14ac:dyDescent="0.25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64"/>
      <c r="Z25" s="65"/>
    </row>
    <row r="26" spans="1:32" ht="15" customHeight="1" x14ac:dyDescent="0.25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 x14ac:dyDescent="0.25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 x14ac:dyDescent="0.25">
      <c r="A28"/>
      <c r="B28"/>
      <c r="C28" s="14" t="s">
        <v>57</v>
      </c>
      <c r="D28" s="67" t="s">
        <v>95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W28" s="56">
        <v>61</v>
      </c>
      <c r="X28" s="45" t="s">
        <v>171</v>
      </c>
      <c r="Y28" s="50">
        <v>3</v>
      </c>
      <c r="Z28" s="56" t="s">
        <v>125</v>
      </c>
    </row>
    <row r="29" spans="1:32" x14ac:dyDescent="0.25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 x14ac:dyDescent="0.25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 x14ac:dyDescent="0.25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 x14ac:dyDescent="0.25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 x14ac:dyDescent="0.25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 x14ac:dyDescent="0.25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51"/>
      <c r="C1" s="51"/>
      <c r="D1" t="s">
        <v>10</v>
      </c>
      <c r="E1" s="51"/>
    </row>
    <row r="2" spans="1:5" ht="15" customHeight="1" x14ac:dyDescent="0.25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 x14ac:dyDescent="0.2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 x14ac:dyDescent="0.2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 x14ac:dyDescent="0.2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 x14ac:dyDescent="0.2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 x14ac:dyDescent="0.2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 x14ac:dyDescent="0.2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 x14ac:dyDescent="0.2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 x14ac:dyDescent="0.2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 x14ac:dyDescent="0.2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 x14ac:dyDescent="0.2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 x14ac:dyDescent="0.2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 x14ac:dyDescent="0.2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 x14ac:dyDescent="0.2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 x14ac:dyDescent="0.2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 x14ac:dyDescent="0.2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 x14ac:dyDescent="0.25">
      <c r="A18">
        <v>17</v>
      </c>
      <c r="B18" s="51"/>
      <c r="C18" s="51"/>
      <c r="D18" s="37"/>
      <c r="E18" s="53" t="s">
        <v>89</v>
      </c>
    </row>
    <row r="19" spans="1:5" x14ac:dyDescent="0.25">
      <c r="A19">
        <v>18</v>
      </c>
      <c r="B19" s="51"/>
      <c r="C19" s="51"/>
      <c r="D19" s="37"/>
      <c r="E19" s="53" t="s">
        <v>89</v>
      </c>
    </row>
    <row r="20" spans="1:5" x14ac:dyDescent="0.25">
      <c r="A20">
        <v>19</v>
      </c>
      <c r="B20" s="51"/>
      <c r="C20" s="51"/>
      <c r="D20" s="37"/>
      <c r="E20" s="53" t="s">
        <v>89</v>
      </c>
    </row>
    <row r="21" spans="1:5" x14ac:dyDescent="0.25">
      <c r="A21">
        <v>20</v>
      </c>
      <c r="B21" s="51"/>
      <c r="C21" s="51"/>
      <c r="D21" s="37"/>
      <c r="E21" s="53" t="s">
        <v>89</v>
      </c>
    </row>
    <row r="22" spans="1:5" x14ac:dyDescent="0.2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 x14ac:dyDescent="0.2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 x14ac:dyDescent="0.2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 x14ac:dyDescent="0.2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 x14ac:dyDescent="0.2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 x14ac:dyDescent="0.2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 x14ac:dyDescent="0.2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 x14ac:dyDescent="0.2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 x14ac:dyDescent="0.2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 x14ac:dyDescent="0.2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 x14ac:dyDescent="0.2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 x14ac:dyDescent="0.25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 x14ac:dyDescent="0.25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 x14ac:dyDescent="0.25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 x14ac:dyDescent="0.25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 x14ac:dyDescent="0.25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 x14ac:dyDescent="0.25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 x14ac:dyDescent="0.25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 x14ac:dyDescent="0.25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 x14ac:dyDescent="0.25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 x14ac:dyDescent="0.25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 x14ac:dyDescent="0.25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 x14ac:dyDescent="0.25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 x14ac:dyDescent="0.25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 x14ac:dyDescent="0.25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 x14ac:dyDescent="0.25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 x14ac:dyDescent="0.25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 x14ac:dyDescent="0.2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 x14ac:dyDescent="0.2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 x14ac:dyDescent="0.2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 x14ac:dyDescent="0.2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 x14ac:dyDescent="0.2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 x14ac:dyDescent="0.2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 x14ac:dyDescent="0.2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 x14ac:dyDescent="0.2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 x14ac:dyDescent="0.2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 x14ac:dyDescent="0.2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 x14ac:dyDescent="0.2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 x14ac:dyDescent="0.2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 x14ac:dyDescent="0.2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 x14ac:dyDescent="0.2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 x14ac:dyDescent="0.2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 x14ac:dyDescent="0.2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 x14ac:dyDescent="0.2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 x14ac:dyDescent="0.2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 x14ac:dyDescent="0.2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 x14ac:dyDescent="0.2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 x14ac:dyDescent="0.2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 x14ac:dyDescent="0.2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 x14ac:dyDescent="0.2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 x14ac:dyDescent="0.2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 x14ac:dyDescent="0.2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 x14ac:dyDescent="0.2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 x14ac:dyDescent="0.2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 x14ac:dyDescent="0.2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 x14ac:dyDescent="0.2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 x14ac:dyDescent="0.2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 x14ac:dyDescent="0.2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 x14ac:dyDescent="0.2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 x14ac:dyDescent="0.2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 x14ac:dyDescent="0.2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 x14ac:dyDescent="0.2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 x14ac:dyDescent="0.2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 x14ac:dyDescent="0.2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 x14ac:dyDescent="0.2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 x14ac:dyDescent="0.2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 x14ac:dyDescent="0.2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 x14ac:dyDescent="0.2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 x14ac:dyDescent="0.2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 x14ac:dyDescent="0.2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 x14ac:dyDescent="0.2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 x14ac:dyDescent="0.2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 x14ac:dyDescent="0.2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 x14ac:dyDescent="0.2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 x14ac:dyDescent="0.2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 x14ac:dyDescent="0.2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 x14ac:dyDescent="0.2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 x14ac:dyDescent="0.2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 x14ac:dyDescent="0.2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 x14ac:dyDescent="0.2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 x14ac:dyDescent="0.2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 x14ac:dyDescent="0.2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 x14ac:dyDescent="0.2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 x14ac:dyDescent="0.25">
      <c r="A105">
        <v>104</v>
      </c>
      <c r="B105" s="49"/>
      <c r="C105" s="49"/>
      <c r="D105" s="13"/>
      <c r="E105" s="53"/>
    </row>
    <row r="106" spans="1:5" x14ac:dyDescent="0.25">
      <c r="A106">
        <v>105</v>
      </c>
      <c r="B106" s="9"/>
      <c r="C106" s="9"/>
      <c r="D106" s="9"/>
    </row>
    <row r="107" spans="1:5" x14ac:dyDescent="0.25">
      <c r="A107">
        <v>106</v>
      </c>
      <c r="B107" s="9"/>
      <c r="C107" s="9"/>
      <c r="D107" s="9"/>
    </row>
    <row r="108" spans="1:5" x14ac:dyDescent="0.25">
      <c r="A108">
        <v>107</v>
      </c>
      <c r="B108" s="9"/>
      <c r="C108" s="9"/>
      <c r="D108" s="9"/>
    </row>
    <row r="109" spans="1:5" x14ac:dyDescent="0.25">
      <c r="A109">
        <v>108</v>
      </c>
      <c r="B109" s="5"/>
      <c r="C109" s="5"/>
      <c r="D109" s="9"/>
    </row>
    <row r="110" spans="1:5" x14ac:dyDescent="0.25">
      <c r="A110">
        <v>109</v>
      </c>
      <c r="B110" s="5"/>
      <c r="C110" s="5"/>
      <c r="D110" s="9"/>
    </row>
    <row r="111" spans="1:5" x14ac:dyDescent="0.25">
      <c r="A111">
        <v>110</v>
      </c>
      <c r="B111" s="5"/>
      <c r="C111" s="5"/>
      <c r="D111" s="9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5"/>
      <c r="C113" s="5"/>
      <c r="D113" s="5"/>
    </row>
    <row r="114" spans="1:4" x14ac:dyDescent="0.25">
      <c r="A114">
        <v>113</v>
      </c>
      <c r="B114" s="5"/>
      <c r="C114" s="5"/>
      <c r="D114" s="5"/>
    </row>
    <row r="115" spans="1:4" x14ac:dyDescent="0.25">
      <c r="A115">
        <v>114</v>
      </c>
      <c r="B115" s="5"/>
      <c r="C115" s="5"/>
      <c r="D115" s="5"/>
    </row>
    <row r="116" spans="1:4" x14ac:dyDescent="0.25">
      <c r="A116">
        <v>115</v>
      </c>
      <c r="B116" s="5"/>
      <c r="C116" s="5"/>
      <c r="D116" s="5"/>
    </row>
    <row r="117" spans="1:4" x14ac:dyDescent="0.25">
      <c r="A117">
        <v>116</v>
      </c>
      <c r="B117" s="5"/>
      <c r="C117" s="5"/>
      <c r="D117" s="5"/>
    </row>
    <row r="118" spans="1:4" x14ac:dyDescent="0.25">
      <c r="A118">
        <v>117</v>
      </c>
      <c r="B118" s="5"/>
      <c r="C118" s="5"/>
      <c r="D118" s="5"/>
    </row>
    <row r="119" spans="1:4" x14ac:dyDescent="0.25">
      <c r="A119">
        <v>118</v>
      </c>
      <c r="B119" s="4"/>
      <c r="C119" s="4"/>
      <c r="D119" s="5"/>
    </row>
    <row r="120" spans="1:4" x14ac:dyDescent="0.25">
      <c r="A120">
        <v>119</v>
      </c>
      <c r="B120" s="4"/>
      <c r="C120" s="4"/>
      <c r="D120" s="5"/>
    </row>
    <row r="121" spans="1:4" x14ac:dyDescent="0.25">
      <c r="A121">
        <v>120</v>
      </c>
      <c r="B121" s="4"/>
      <c r="C121" s="4"/>
      <c r="D121" s="5"/>
    </row>
    <row r="122" spans="1:4" x14ac:dyDescent="0.25">
      <c r="A122">
        <v>121</v>
      </c>
      <c r="B122" s="4"/>
      <c r="C122" s="4"/>
      <c r="D122" s="4" t="s">
        <v>8</v>
      </c>
    </row>
    <row r="123" spans="1:4" x14ac:dyDescent="0.25">
      <c r="A123">
        <v>122</v>
      </c>
      <c r="B123" s="4"/>
      <c r="C123" s="4"/>
      <c r="D123" s="4"/>
    </row>
    <row r="124" spans="1:4" x14ac:dyDescent="0.25">
      <c r="A124">
        <v>123</v>
      </c>
      <c r="B124" s="4"/>
      <c r="C124" s="4"/>
      <c r="D124" s="4"/>
    </row>
    <row r="125" spans="1:4" x14ac:dyDescent="0.25">
      <c r="A125">
        <v>124</v>
      </c>
      <c r="B125" s="4"/>
      <c r="C125" s="4"/>
      <c r="D125" s="4"/>
    </row>
    <row r="126" spans="1:4" x14ac:dyDescent="0.25">
      <c r="A126">
        <v>125</v>
      </c>
      <c r="B126" s="4"/>
      <c r="C126" s="4"/>
      <c r="D126" s="4"/>
    </row>
    <row r="127" spans="1:4" x14ac:dyDescent="0.25">
      <c r="A127">
        <v>126</v>
      </c>
      <c r="B127" s="4"/>
      <c r="C127" s="4"/>
      <c r="D127" s="4"/>
    </row>
    <row r="128" spans="1:4" x14ac:dyDescent="0.25">
      <c r="A128">
        <v>127</v>
      </c>
      <c r="B128" s="4"/>
      <c r="C128" s="4"/>
      <c r="D128" s="4"/>
    </row>
    <row r="129" spans="1:4" x14ac:dyDescent="0.25">
      <c r="A129">
        <v>128</v>
      </c>
      <c r="D129" s="4"/>
    </row>
    <row r="130" spans="1:4" x14ac:dyDescent="0.25">
      <c r="A130">
        <v>129</v>
      </c>
      <c r="D130" s="4"/>
    </row>
    <row r="131" spans="1:4" x14ac:dyDescent="0.25">
      <c r="A131">
        <v>130</v>
      </c>
      <c r="D131" s="4"/>
    </row>
    <row r="132" spans="1:4" x14ac:dyDescent="0.25">
      <c r="A132">
        <v>131</v>
      </c>
    </row>
    <row r="133" spans="1:4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9" sqref="G19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51" t="s">
        <v>119</v>
      </c>
      <c r="B1" s="51" t="s">
        <v>7</v>
      </c>
    </row>
    <row r="2" spans="1:2" x14ac:dyDescent="0.25">
      <c r="A2" s="50">
        <v>1</v>
      </c>
      <c r="B2" s="49" t="s">
        <v>12</v>
      </c>
    </row>
    <row r="3" spans="1:2" x14ac:dyDescent="0.25">
      <c r="A3" s="50">
        <v>2</v>
      </c>
      <c r="B3" s="49" t="s">
        <v>92</v>
      </c>
    </row>
    <row r="4" spans="1:2" x14ac:dyDescent="0.25">
      <c r="A4" s="50">
        <v>3</v>
      </c>
      <c r="B4" s="49" t="s">
        <v>125</v>
      </c>
    </row>
    <row r="5" spans="1:2" x14ac:dyDescent="0.25">
      <c r="A5" s="50">
        <v>4</v>
      </c>
      <c r="B5" s="49" t="s">
        <v>126</v>
      </c>
    </row>
    <row r="6" spans="1:2" x14ac:dyDescent="0.25">
      <c r="A6" s="50">
        <v>5</v>
      </c>
      <c r="B6" s="49" t="s">
        <v>59</v>
      </c>
    </row>
    <row r="7" spans="1:2" x14ac:dyDescent="0.25">
      <c r="A7" s="50">
        <v>6</v>
      </c>
      <c r="B7" s="49" t="s">
        <v>90</v>
      </c>
    </row>
    <row r="8" spans="1:2" x14ac:dyDescent="0.25">
      <c r="A8" s="50">
        <v>7</v>
      </c>
      <c r="B8" s="49" t="s">
        <v>11</v>
      </c>
    </row>
    <row r="9" spans="1:2" x14ac:dyDescent="0.25">
      <c r="A9" s="50">
        <v>8</v>
      </c>
      <c r="B9" s="49" t="s">
        <v>91</v>
      </c>
    </row>
    <row r="10" spans="1:2" x14ac:dyDescent="0.25">
      <c r="A10" s="50">
        <v>9</v>
      </c>
      <c r="B10" s="49" t="s">
        <v>66</v>
      </c>
    </row>
    <row r="11" spans="1:2" x14ac:dyDescent="0.25">
      <c r="A11" s="50">
        <v>10</v>
      </c>
      <c r="B11" s="49" t="s">
        <v>120</v>
      </c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Mladen</cp:lastModifiedBy>
  <cp:lastPrinted>2012-06-26T21:06:12Z</cp:lastPrinted>
  <dcterms:created xsi:type="dcterms:W3CDTF">2009-11-23T21:32:10Z</dcterms:created>
  <dcterms:modified xsi:type="dcterms:W3CDTF">2014-12-03T22:08:30Z</dcterms:modified>
</cp:coreProperties>
</file>