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225" windowWidth="9630" windowHeight="841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E6" i="14" l="1"/>
  <c r="C6" i="14"/>
  <c r="U1" i="14"/>
  <c r="E7" i="14" l="1"/>
  <c r="D82" i="2" l="1"/>
  <c r="D83" i="2"/>
  <c r="D84" i="2"/>
  <c r="D85" i="2"/>
  <c r="D86" i="2"/>
  <c r="D87" i="2"/>
  <c r="D88" i="2"/>
  <c r="D89" i="2"/>
  <c r="D90" i="2"/>
  <c r="D91" i="2"/>
  <c r="D75" i="2"/>
  <c r="D76" i="2"/>
  <c r="D77" i="2"/>
  <c r="D78" i="2"/>
  <c r="D79" i="2"/>
  <c r="D80" i="2"/>
  <c r="D81" i="2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 l="1"/>
  <c r="C2" i="14" l="1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U3" i="14" l="1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S2" i="14"/>
  <c r="R2" i="14"/>
  <c r="Q2" i="14"/>
  <c r="P2" i="14"/>
</calcChain>
</file>

<file path=xl/sharedStrings.xml><?xml version="1.0" encoding="utf-8"?>
<sst xmlns="http://schemas.openxmlformats.org/spreadsheetml/2006/main" count="251" uniqueCount="167">
  <si>
    <t>1. SET</t>
  </si>
  <si>
    <t>2. SET</t>
  </si>
  <si>
    <t>3. SET</t>
  </si>
  <si>
    <t>4. SET</t>
  </si>
  <si>
    <t>5. SET</t>
  </si>
  <si>
    <t>PAR</t>
  </si>
  <si>
    <t>R.br.</t>
  </si>
  <si>
    <t>KOLO:</t>
  </si>
  <si>
    <t>Parovi</t>
  </si>
  <si>
    <t>LUTALICE</t>
  </si>
  <si>
    <t>POŠTARI</t>
  </si>
  <si>
    <t>KLAKAR</t>
  </si>
  <si>
    <t>KUTI</t>
  </si>
  <si>
    <t>Lutalice</t>
  </si>
  <si>
    <t>Poštari</t>
  </si>
  <si>
    <t>Klakar</t>
  </si>
  <si>
    <t>Kuti</t>
  </si>
  <si>
    <t>KOKOLO</t>
  </si>
  <si>
    <t>NATJECANJE :      N O V A  L I G A  " 2 LIGA "</t>
  </si>
  <si>
    <t>BROD PLIN</t>
  </si>
  <si>
    <t>Kokolo</t>
  </si>
  <si>
    <t>Exteh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</si>
  <si>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</si>
  <si>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</si>
  <si>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</si>
  <si>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</si>
  <si>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</si>
  <si>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</si>
  <si>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</si>
  <si>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</si>
  <si>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</si>
  <si>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</si>
  <si>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</si>
  <si>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</si>
  <si>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Brod Plin</t>
  </si>
  <si>
    <t>Mrva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</si>
  <si>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</si>
  <si>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</si>
  <si>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</si>
  <si>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</si>
  <si>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</si>
  <si>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</si>
  <si>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</si>
  <si>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</si>
  <si>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</si>
  <si>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</si>
  <si>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</si>
  <si>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 xml:space="preserve">Šaravanja </t>
  </si>
  <si>
    <t>Igor</t>
  </si>
  <si>
    <t>Prša</t>
  </si>
  <si>
    <t>Milan</t>
  </si>
  <si>
    <t>Sekulić</t>
  </si>
  <si>
    <t>Goran</t>
  </si>
  <si>
    <t>Stanić</t>
  </si>
  <si>
    <t>Zoran</t>
  </si>
  <si>
    <t>Gačić</t>
  </si>
  <si>
    <t>Tonkić</t>
  </si>
  <si>
    <t>BEKRIJE</t>
  </si>
  <si>
    <t xml:space="preserve">Marinović </t>
  </si>
  <si>
    <t>Bekrije</t>
  </si>
  <si>
    <t xml:space="preserve">Ćelebija </t>
  </si>
  <si>
    <t>Ante</t>
  </si>
  <si>
    <t xml:space="preserve">Šimunović </t>
  </si>
  <si>
    <t>Mato</t>
  </si>
  <si>
    <t>Mikuš</t>
  </si>
  <si>
    <t>Gordan</t>
  </si>
  <si>
    <t>Sedmak</t>
  </si>
  <si>
    <t>Mladen</t>
  </si>
  <si>
    <t>Bošnjaković  St.</t>
  </si>
  <si>
    <t>Busija Re.</t>
  </si>
  <si>
    <t>Relić Mi.</t>
  </si>
  <si>
    <t>Zvačko Zd.</t>
  </si>
  <si>
    <t>Marić Da.</t>
  </si>
  <si>
    <t>Marinović  Zd.</t>
  </si>
  <si>
    <t>Ćelebija  An.</t>
  </si>
  <si>
    <t>Šimunović  Ma.</t>
  </si>
  <si>
    <t>Mikuš Go.</t>
  </si>
  <si>
    <t>Sedmak Ml.</t>
  </si>
  <si>
    <t>Dekanović Sl.</t>
  </si>
  <si>
    <t>Mrva Fr.</t>
  </si>
  <si>
    <t>Kolar Že.</t>
  </si>
  <si>
    <t>Štivić Jo.</t>
  </si>
  <si>
    <t>Dikanović An.</t>
  </si>
  <si>
    <t>Tambur Ne.</t>
  </si>
  <si>
    <t>Dikanović Iv.</t>
  </si>
  <si>
    <t>Dikanović Jo.</t>
  </si>
  <si>
    <t>Vačić Že.</t>
  </si>
  <si>
    <t>Šaravanja  Ig.</t>
  </si>
  <si>
    <t>Prša Mi.</t>
  </si>
  <si>
    <t>Sekulić Go.</t>
  </si>
  <si>
    <t>Stanić An.</t>
  </si>
  <si>
    <t>Stanić Zd.</t>
  </si>
  <si>
    <t>Stanić Zo.</t>
  </si>
  <si>
    <t>Gačić Da.</t>
  </si>
  <si>
    <t>Tonkić Go.</t>
  </si>
  <si>
    <t>Tonkić Iv.</t>
  </si>
  <si>
    <t>Tonkić Jo.</t>
  </si>
  <si>
    <t xml:space="preserve"> FREE</t>
  </si>
  <si>
    <t>Deri Brko</t>
  </si>
  <si>
    <t>Krajina</t>
  </si>
  <si>
    <t>Tomislav</t>
  </si>
  <si>
    <t>Tihomir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</si>
  <si>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</si>
  <si>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</si>
  <si>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</si>
  <si>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</si>
  <si>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</si>
  <si>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</si>
  <si>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</si>
  <si>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</si>
  <si>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</si>
  <si>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</si>
  <si>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</si>
  <si>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</si>
  <si>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</si>
  <si>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</si>
  <si>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Šifre igrača su napravljene po rednim brojevima ekipa osim ekipe Bekrija koja je "zadnji" broj a su dobili brojeve od 11 nadalje</t>
  </si>
  <si>
    <t>EKIPE</t>
  </si>
  <si>
    <t>Prva kućica GORE LIJEVO upisuje se kolo koje se igra</t>
  </si>
  <si>
    <t xml:space="preserve"> se kolo a GORE DESNO se samo upiše po formuli</t>
  </si>
  <si>
    <t>Žute kućice - upisujete samo šifru igrača koje imate desno npr broj 1 je Jurković M. broj 23 Relić itd,a ime se samo upisuje na svoje mjesto</t>
  </si>
  <si>
    <t>Crvena kućica- upišete šifru ekipenpr 1 Deri Brko,2 Lutalice i tako redom ovisno tko igra,a ime ekipe se samo upisuje</t>
  </si>
  <si>
    <t>Župan Že.</t>
  </si>
  <si>
    <t>Čavala Bo.</t>
  </si>
  <si>
    <t>Gusak Pe.</t>
  </si>
  <si>
    <t xml:space="preserve">Lemajić </t>
  </si>
  <si>
    <t>Čavala</t>
  </si>
  <si>
    <t>Božo</t>
  </si>
  <si>
    <t xml:space="preserve">Gusak </t>
  </si>
  <si>
    <t>Pejo</t>
  </si>
  <si>
    <t>Župan</t>
  </si>
  <si>
    <t xml:space="preserve">Mirković </t>
  </si>
  <si>
    <t>Kristijan</t>
  </si>
  <si>
    <t>Soltoković</t>
  </si>
  <si>
    <t xml:space="preserve">Jularić </t>
  </si>
  <si>
    <t>Mršić</t>
  </si>
  <si>
    <t>Danijel</t>
  </si>
  <si>
    <t>Brzić</t>
  </si>
  <si>
    <t>Nikola</t>
  </si>
  <si>
    <t>Lucić</t>
  </si>
  <si>
    <t xml:space="preserve">Želinski </t>
  </si>
  <si>
    <t xml:space="preserve">Čanić </t>
  </si>
  <si>
    <t>Kabić</t>
  </si>
  <si>
    <t>Drago</t>
  </si>
  <si>
    <t>Dominique</t>
  </si>
  <si>
    <t>Marin</t>
  </si>
  <si>
    <t>POSAVAC</t>
  </si>
  <si>
    <t>SIBINJ</t>
  </si>
  <si>
    <t>Lemajić  Ne.</t>
  </si>
  <si>
    <t>Mirković  Kr.</t>
  </si>
  <si>
    <t>Soltoković Ti.</t>
  </si>
  <si>
    <t>Jularić  Iv.</t>
  </si>
  <si>
    <t>Mršić Da.</t>
  </si>
  <si>
    <t>Brzić Ni.</t>
  </si>
  <si>
    <t>Lucić Jo.</t>
  </si>
  <si>
    <t>Želinski  An.</t>
  </si>
  <si>
    <t>Čanić  Jo.</t>
  </si>
  <si>
    <t>Kabić Dr.</t>
  </si>
  <si>
    <t>Čanić  Do.</t>
  </si>
  <si>
    <t>Kabić Ma.</t>
  </si>
  <si>
    <t>Colić Tomislav</t>
  </si>
  <si>
    <t>Petrak Zoran</t>
  </si>
  <si>
    <t>Relić Miroslav</t>
  </si>
  <si>
    <t>Klakar, Mjesni dom, 04.02.2013.</t>
  </si>
  <si>
    <t>Stanić Antun</t>
  </si>
  <si>
    <t>Bošnjaković Stjepan</t>
  </si>
  <si>
    <t>Stanić Zdravko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</si>
</sst>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8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6" borderId="0" xfId="0" applyFill="1"/>
    <xf numFmtId="0" fontId="0" fillId="7" borderId="0" xfId="0" applyFill="1"/>
    <xf numFmtId="0" fontId="0" fillId="11" borderId="1" xfId="0" quotePrefix="1" applyFill="1" applyBorder="1" applyProtection="1"/>
    <xf numFmtId="0" fontId="0" fillId="11" borderId="1" xfId="0" quotePrefix="1" applyFill="1" applyBorder="1"/>
    <xf numFmtId="0" fontId="0" fillId="14" borderId="0" xfId="0" applyFill="1"/>
    <xf numFmtId="0" fontId="0" fillId="0" borderId="0" xfId="0" applyAlignment="1">
      <alignment horizontal="left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2" fillId="1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9" borderId="2" xfId="0" applyFill="1" applyBorder="1"/>
    <xf numFmtId="46" fontId="7" fillId="19" borderId="3" xfId="0" applyNumberFormat="1" applyFont="1" applyFill="1" applyBorder="1" applyAlignment="1">
      <alignment horizontal="center" vertical="center"/>
    </xf>
    <xf numFmtId="0" fontId="7" fillId="19" borderId="4" xfId="0" applyFont="1" applyFill="1" applyBorder="1" applyAlignment="1">
      <alignment horizontal="center" vertical="center"/>
    </xf>
    <xf numFmtId="0" fontId="0" fillId="19" borderId="1" xfId="0" applyFont="1" applyFill="1" applyBorder="1" applyAlignment="1">
      <alignment horizontal="center"/>
    </xf>
    <xf numFmtId="3" fontId="0" fillId="5" borderId="8" xfId="0" quotePrefix="1" applyNumberFormat="1" applyFill="1" applyBorder="1" applyAlignment="1" applyProtection="1">
      <alignment horizontal="center" vertical="center"/>
      <protection locked="0"/>
    </xf>
    <xf numFmtId="3" fontId="0" fillId="5" borderId="9" xfId="0" quotePrefix="1" applyNumberFormat="1" applyFill="1" applyBorder="1" applyAlignment="1" applyProtection="1">
      <alignment horizontal="center" vertical="center"/>
      <protection locked="0"/>
    </xf>
    <xf numFmtId="3" fontId="0" fillId="16" borderId="8" xfId="0" quotePrefix="1" applyNumberFormat="1" applyFill="1" applyBorder="1" applyAlignment="1">
      <alignment horizontal="center" vertical="center"/>
    </xf>
    <xf numFmtId="3" fontId="0" fillId="16" borderId="9" xfId="0" quotePrefix="1" applyNumberFormat="1" applyFill="1" applyBorder="1" applyAlignment="1">
      <alignment horizontal="center" vertical="center"/>
    </xf>
    <xf numFmtId="3" fontId="0" fillId="5" borderId="8" xfId="0" quotePrefix="1" applyNumberFormat="1" applyFill="1" applyBorder="1" applyAlignment="1" applyProtection="1">
      <alignment horizontal="center" vertical="center"/>
    </xf>
    <xf numFmtId="3" fontId="0" fillId="5" borderId="9" xfId="0" quotePrefix="1" applyNumberFormat="1" applyFill="1" applyBorder="1" applyAlignment="1" applyProtection="1">
      <alignment horizontal="center" vertical="center"/>
    </xf>
    <xf numFmtId="3" fontId="8" fillId="16" borderId="8" xfId="0" quotePrefix="1" applyNumberFormat="1" applyFont="1" applyFill="1" applyBorder="1" applyAlignment="1">
      <alignment horizontal="center" vertical="center"/>
    </xf>
    <xf numFmtId="3" fontId="8" fillId="16" borderId="9" xfId="0" quotePrefix="1" applyNumberFormat="1" applyFont="1" applyFill="1" applyBorder="1" applyAlignment="1">
      <alignment horizontal="center" vertical="center"/>
    </xf>
    <xf numFmtId="3" fontId="4" fillId="0" borderId="8" xfId="0" quotePrefix="1" applyNumberFormat="1" applyFont="1" applyFill="1" applyBorder="1" applyAlignment="1">
      <alignment horizontal="center" vertical="center"/>
    </xf>
    <xf numFmtId="3" fontId="4" fillId="0" borderId="9" xfId="0" quotePrefix="1" applyNumberFormat="1" applyFont="1" applyFill="1" applyBorder="1" applyAlignment="1">
      <alignment horizontal="center" vertical="center"/>
    </xf>
    <xf numFmtId="1" fontId="5" fillId="16" borderId="8" xfId="0" quotePrefix="1" applyNumberFormat="1" applyFont="1" applyFill="1" applyBorder="1" applyAlignment="1">
      <alignment horizontal="center"/>
    </xf>
    <xf numFmtId="3" fontId="6" fillId="16" borderId="9" xfId="0" applyNumberFormat="1" applyFont="1" applyFill="1" applyBorder="1" applyAlignment="1">
      <alignment horizontal="center" vertical="center"/>
    </xf>
    <xf numFmtId="0" fontId="4" fillId="5" borderId="8" xfId="0" quotePrefix="1" applyNumberFormat="1" applyFont="1" applyFill="1" applyBorder="1" applyAlignment="1">
      <alignment horizontal="center" vertical="center"/>
    </xf>
    <xf numFmtId="0" fontId="4" fillId="5" borderId="9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11" fillId="11" borderId="0" xfId="0" applyFont="1" applyFill="1" applyAlignment="1">
      <alignment horizontal="center"/>
    </xf>
    <xf numFmtId="0" fontId="2" fillId="8" borderId="1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/>
    <xf numFmtId="0" fontId="11" fillId="19" borderId="1" xfId="0" applyFont="1" applyFill="1" applyBorder="1" applyAlignment="1" applyProtection="1">
      <alignment horizontal="center"/>
      <protection locked="0"/>
    </xf>
    <xf numFmtId="0" fontId="0" fillId="10" borderId="1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7" borderId="1" xfId="0" applyFill="1" applyBorder="1"/>
    <xf numFmtId="0" fontId="0" fillId="3" borderId="1" xfId="0" applyFill="1" applyBorder="1"/>
    <xf numFmtId="0" fontId="0" fillId="15" borderId="1" xfId="0" applyFill="1" applyBorder="1"/>
    <xf numFmtId="0" fontId="0" fillId="14" borderId="1" xfId="0" applyFill="1" applyBorder="1"/>
    <xf numFmtId="0" fontId="0" fillId="16" borderId="1" xfId="0" applyFill="1" applyBorder="1"/>
    <xf numFmtId="0" fontId="0" fillId="18" borderId="1" xfId="0" applyFill="1" applyBorder="1"/>
    <xf numFmtId="0" fontId="0" fillId="7" borderId="5" xfId="0" applyFill="1" applyBorder="1"/>
    <xf numFmtId="0" fontId="0" fillId="17" borderId="5" xfId="0" applyFill="1" applyBorder="1"/>
    <xf numFmtId="0" fontId="0" fillId="3" borderId="5" xfId="0" applyFill="1" applyBorder="1"/>
    <xf numFmtId="0" fontId="0" fillId="15" borderId="5" xfId="0" applyFill="1" applyBorder="1"/>
    <xf numFmtId="0" fontId="0" fillId="14" borderId="5" xfId="0" applyFill="1" applyBorder="1"/>
    <xf numFmtId="0" fontId="0" fillId="16" borderId="5" xfId="0" applyFill="1" applyBorder="1"/>
    <xf numFmtId="0" fontId="0" fillId="18" borderId="5" xfId="0" applyFill="1" applyBorder="1"/>
    <xf numFmtId="0" fontId="0" fillId="10" borderId="0" xfId="0" applyFill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0" xfId="0" applyFill="1"/>
    <xf numFmtId="0" fontId="0" fillId="14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/>
    <xf numFmtId="0" fontId="0" fillId="10" borderId="7" xfId="0" applyFill="1" applyBorder="1" applyAlignment="1"/>
    <xf numFmtId="0" fontId="7" fillId="19" borderId="3" xfId="0" applyFont="1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5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~1/AppData/Local/Temp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90" zoomScaleNormal="90" workbookViewId="0">
      <selection activeCell="D19" sqref="D19:U19"/>
    </sheetView>
  </sheetViews>
  <sheetFormatPr defaultRowHeight="15" x14ac:dyDescent="0.25"/>
  <cols>
    <col min="1" max="1" width="3.7109375" style="41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66" customWidth="1"/>
    <col min="24" max="24" width="14" style="15" customWidth="1"/>
    <col min="25" max="25" width="3.7109375" style="66" customWidth="1"/>
    <col min="26" max="26" width="17.42578125" customWidth="1"/>
    <col min="27" max="27" width="4.140625" style="21" customWidth="1"/>
    <col min="28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48">
        <v>1</v>
      </c>
      <c r="B1" s="22"/>
      <c r="C1" s="74" t="s">
        <v>18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23" t="s">
        <v>7</v>
      </c>
      <c r="U1" s="24">
        <f>+A1</f>
        <v>1</v>
      </c>
      <c r="W1" s="77" t="s">
        <v>114</v>
      </c>
      <c r="X1" s="77"/>
      <c r="Y1" s="77"/>
      <c r="Z1" s="77"/>
      <c r="AA1"/>
    </row>
    <row r="2" spans="1:28" ht="15" customHeight="1" x14ac:dyDescent="0.3">
      <c r="A2" s="44"/>
      <c r="B2" s="45">
        <v>3</v>
      </c>
      <c r="C2" s="20" t="str">
        <f>VLOOKUP(B2,EKIPA,2)</f>
        <v>KLAKAR</v>
      </c>
      <c r="D2" s="46">
        <v>8</v>
      </c>
      <c r="E2" s="20" t="str">
        <f>VLOOKUP(D2,EKIPA,2)</f>
        <v>LUTALICE</v>
      </c>
      <c r="F2" s="75" t="s">
        <v>0</v>
      </c>
      <c r="G2" s="76"/>
      <c r="H2" s="75" t="s">
        <v>1</v>
      </c>
      <c r="I2" s="76"/>
      <c r="J2" s="75" t="s">
        <v>2</v>
      </c>
      <c r="K2" s="76"/>
      <c r="L2" s="75" t="s">
        <v>3</v>
      </c>
      <c r="M2" s="76"/>
      <c r="N2" s="75" t="s">
        <v>4</v>
      </c>
      <c r="O2" s="76"/>
      <c r="P2" s="28">
        <f>SUM(P3:P12)</f>
        <v>212</v>
      </c>
      <c r="Q2" s="29">
        <f>SUM(Q3:Q12)</f>
        <v>364</v>
      </c>
      <c r="R2" s="32">
        <f>SUM(R3:R12)</f>
        <v>3</v>
      </c>
      <c r="S2" s="33">
        <f>SUM(S3:S12)</f>
        <v>30</v>
      </c>
      <c r="T2" s="36">
        <f>T12</f>
        <v>0</v>
      </c>
      <c r="U2" s="37">
        <f>U12</f>
        <v>10</v>
      </c>
      <c r="W2" s="51">
        <v>1</v>
      </c>
      <c r="X2" s="47" t="s">
        <v>148</v>
      </c>
      <c r="Y2" s="51">
        <v>51</v>
      </c>
      <c r="Z2" s="40" t="s">
        <v>78</v>
      </c>
      <c r="AA2"/>
    </row>
    <row r="3" spans="1:28" ht="15" customHeight="1" x14ac:dyDescent="0.25">
      <c r="A3" s="42"/>
      <c r="B3" s="49">
        <v>33</v>
      </c>
      <c r="C3" s="8" t="str">
        <f>IF(B3=0,"A","A  "&amp;VLOOKUP(B3,IGRACI,2)&amp;" "&amp;VLOOKUP(B3,IGRACI,3))</f>
        <v>A  Stanić Zoran</v>
      </c>
      <c r="D3" s="49">
        <v>81</v>
      </c>
      <c r="E3" s="8" t="str">
        <f>IF(D3=0,"X","X  "&amp;VLOOKUP(D3,IGRACI,2)&amp;" "&amp;VLOOKUP(D3,IGRACI,3))</f>
        <v>X  Bošnjaković  Stjepan</v>
      </c>
      <c r="F3" s="26">
        <v>7</v>
      </c>
      <c r="G3" s="27">
        <v>11</v>
      </c>
      <c r="H3" s="26">
        <v>9</v>
      </c>
      <c r="I3" s="27">
        <v>11</v>
      </c>
      <c r="J3" s="26">
        <v>3</v>
      </c>
      <c r="K3" s="27">
        <v>11</v>
      </c>
      <c r="L3" s="26"/>
      <c r="M3" s="27"/>
      <c r="N3" s="26"/>
      <c r="O3" s="27"/>
      <c r="P3" s="30">
        <f>F3+H3+J3+L3+N3</f>
        <v>19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51">
        <v>2</v>
      </c>
      <c r="X3" s="47" t="s">
        <v>88</v>
      </c>
      <c r="Y3" s="51">
        <v>52</v>
      </c>
      <c r="Z3" s="40" t="s">
        <v>79</v>
      </c>
      <c r="AA3"/>
    </row>
    <row r="4" spans="1:28" ht="15" customHeight="1" x14ac:dyDescent="0.25">
      <c r="A4" s="42"/>
      <c r="B4" s="49">
        <v>31</v>
      </c>
      <c r="C4" s="8" t="str">
        <f>IF(B4=0,"B","B  "&amp;VLOOKUP(B4,IGRACI,2)&amp;" "&amp;VLOOKUP(B4,IGRACI,3))</f>
        <v>B  Stanić Antun</v>
      </c>
      <c r="D4" s="49">
        <v>85</v>
      </c>
      <c r="E4" s="8" t="str">
        <f>IF(D4=0,"Y","Y  "&amp;VLOOKUP(D4,IGRACI,2)&amp;" "&amp;VLOOKUP(D4,IGRACI,3))</f>
        <v>Y  Marić Damir</v>
      </c>
      <c r="F4" s="26">
        <v>7</v>
      </c>
      <c r="G4" s="27">
        <v>11</v>
      </c>
      <c r="H4" s="26">
        <v>4</v>
      </c>
      <c r="I4" s="27">
        <v>11</v>
      </c>
      <c r="J4" s="26">
        <v>7</v>
      </c>
      <c r="K4" s="27">
        <v>11</v>
      </c>
      <c r="L4" s="26"/>
      <c r="M4" s="27"/>
      <c r="N4" s="26"/>
      <c r="O4" s="27"/>
      <c r="P4" s="30">
        <f t="shared" ref="P4:P9" si="2">F4+H4+J4+L4+N4</f>
        <v>18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51">
        <v>3</v>
      </c>
      <c r="X4" s="47" t="s">
        <v>87</v>
      </c>
      <c r="Y4" s="51">
        <v>53</v>
      </c>
      <c r="Z4" s="40" t="s">
        <v>80</v>
      </c>
      <c r="AA4"/>
    </row>
    <row r="5" spans="1:28" ht="15" customHeight="1" x14ac:dyDescent="0.25">
      <c r="A5" s="43">
        <v>31</v>
      </c>
      <c r="B5" s="49">
        <v>35</v>
      </c>
      <c r="C5" s="9" t="str">
        <f>IF(B5=0,"C","C  "&amp;VLOOKUP(B5,IGRACI,2)&amp;" "&amp;VLOOKUP(B5,IGRACI,3))</f>
        <v>C  Mirković  Kristijan</v>
      </c>
      <c r="D5" s="49">
        <v>82</v>
      </c>
      <c r="E5" s="8" t="str">
        <f>IF(D5=0,"Z","Z  "&amp;VLOOKUP(D5,IGRACI,2)&amp;" "&amp;VLOOKUP(D5,IGRACI,3))</f>
        <v>Z  Busija Renato</v>
      </c>
      <c r="F5" s="26">
        <v>4</v>
      </c>
      <c r="G5" s="27">
        <v>11</v>
      </c>
      <c r="H5" s="26">
        <v>4</v>
      </c>
      <c r="I5" s="27">
        <v>11</v>
      </c>
      <c r="J5" s="26">
        <v>4</v>
      </c>
      <c r="K5" s="27">
        <v>11</v>
      </c>
      <c r="L5" s="26"/>
      <c r="M5" s="27"/>
      <c r="N5" s="26"/>
      <c r="O5" s="27"/>
      <c r="P5" s="30">
        <f t="shared" si="2"/>
        <v>12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51">
        <v>4</v>
      </c>
      <c r="X5" s="47" t="s">
        <v>89</v>
      </c>
      <c r="Y5" s="51">
        <v>54</v>
      </c>
      <c r="Z5" s="40" t="s">
        <v>102</v>
      </c>
      <c r="AA5"/>
    </row>
    <row r="6" spans="1:28" ht="15" customHeight="1" x14ac:dyDescent="0.25">
      <c r="A6" s="43">
        <v>35</v>
      </c>
      <c r="B6" s="25" t="s">
        <v>5</v>
      </c>
      <c r="C6" s="12" t="str">
        <f>VLOOKUP(A5,IGRACI,2)&amp;" "&amp;LEFT(VLOOKUP(A5,IGRACI,3),2)&amp;"./"&amp;VLOOKUP(A6,IGRACI,2)&amp;" "&amp;LEFT(VLOOKUP(A6,IGRACI,3),2)&amp;"."</f>
        <v>Stanić An./Mirković  Kr.</v>
      </c>
      <c r="D6" s="25" t="s">
        <v>5</v>
      </c>
      <c r="E6" s="13" t="str">
        <f>VLOOKUP(A7,IGRACI,2)&amp;" "&amp;LEFT(VLOOKUP(A7,IGRACI,3),2)&amp;"./"&amp;VLOOKUP(A8,IGRACI,2)&amp;" "&amp;LEFT(VLOOKUP(A8,IGRACI,3),2)&amp;"."</f>
        <v>Bošnjaković  St./Relić Mi.</v>
      </c>
      <c r="F6" s="26">
        <v>5</v>
      </c>
      <c r="G6" s="27">
        <v>11</v>
      </c>
      <c r="H6" s="26">
        <v>12</v>
      </c>
      <c r="I6" s="27">
        <v>14</v>
      </c>
      <c r="J6" s="26">
        <v>11</v>
      </c>
      <c r="K6" s="27">
        <v>13</v>
      </c>
      <c r="L6" s="26"/>
      <c r="M6" s="27"/>
      <c r="N6" s="26"/>
      <c r="O6" s="27"/>
      <c r="P6" s="30">
        <f t="shared" si="2"/>
        <v>28</v>
      </c>
      <c r="Q6" s="31">
        <f t="shared" si="3"/>
        <v>38</v>
      </c>
      <c r="R6" s="34">
        <f t="shared" si="0"/>
        <v>0</v>
      </c>
      <c r="S6" s="35">
        <f t="shared" si="1"/>
        <v>3</v>
      </c>
      <c r="T6" s="38">
        <f>IF(R6=S6,0,IF(R6&gt;S6,1,0))+T5</f>
        <v>0</v>
      </c>
      <c r="U6" s="39">
        <f>IF(R6=S6,0,IF(R6&gt;S6,0,1))+U5</f>
        <v>4</v>
      </c>
      <c r="W6" s="51">
        <v>5</v>
      </c>
      <c r="X6" s="47"/>
      <c r="Y6" s="71">
        <v>55</v>
      </c>
      <c r="Z6" s="40" t="s">
        <v>161</v>
      </c>
      <c r="AA6"/>
    </row>
    <row r="7" spans="1:28" ht="15" customHeight="1" x14ac:dyDescent="0.25">
      <c r="A7" s="50">
        <v>81</v>
      </c>
      <c r="B7" s="49">
        <v>31</v>
      </c>
      <c r="C7" s="8" t="str">
        <f>IF(B7=0,"B","B  "&amp;VLOOKUP(B7,IGRACI,2)&amp;" "&amp;VLOOKUP(B7,IGRACI,3))</f>
        <v>B  Stanić Antun</v>
      </c>
      <c r="D7" s="49">
        <v>81</v>
      </c>
      <c r="E7" s="8" t="str">
        <f>IF(D7=0,"X","X  "&amp;VLOOKUP(D7,IGRACI,2)&amp;" "&amp;VLOOKUP(D7,IGRACI,3))</f>
        <v>X  Bošnjaković  Stjepan</v>
      </c>
      <c r="F7" s="26">
        <v>11</v>
      </c>
      <c r="G7" s="27">
        <v>9</v>
      </c>
      <c r="H7" s="26">
        <v>7</v>
      </c>
      <c r="I7" s="27">
        <v>11</v>
      </c>
      <c r="J7" s="26">
        <v>5</v>
      </c>
      <c r="K7" s="27">
        <v>11</v>
      </c>
      <c r="L7" s="26">
        <v>11</v>
      </c>
      <c r="M7" s="27">
        <v>6</v>
      </c>
      <c r="N7" s="26">
        <v>11</v>
      </c>
      <c r="O7" s="27">
        <v>13</v>
      </c>
      <c r="P7" s="30">
        <f t="shared" si="2"/>
        <v>45</v>
      </c>
      <c r="Q7" s="31">
        <f t="shared" si="3"/>
        <v>50</v>
      </c>
      <c r="R7" s="34">
        <f t="shared" si="0"/>
        <v>2</v>
      </c>
      <c r="S7" s="35">
        <f t="shared" si="1"/>
        <v>3</v>
      </c>
      <c r="T7" s="38">
        <f t="shared" si="4"/>
        <v>0</v>
      </c>
      <c r="U7" s="39">
        <f t="shared" si="5"/>
        <v>5</v>
      </c>
      <c r="W7" s="51">
        <v>11</v>
      </c>
      <c r="X7" s="40" t="s">
        <v>73</v>
      </c>
      <c r="Y7" s="51">
        <v>61</v>
      </c>
      <c r="Z7" s="47" t="s">
        <v>156</v>
      </c>
      <c r="AA7"/>
    </row>
    <row r="8" spans="1:28" ht="15" customHeight="1" x14ac:dyDescent="0.25">
      <c r="A8" s="50">
        <v>83</v>
      </c>
      <c r="B8" s="49">
        <v>33</v>
      </c>
      <c r="C8" s="8" t="str">
        <f>IF(B8=0,"A","A  "&amp;VLOOKUP(B8,IGRACI,2)&amp;" "&amp;VLOOKUP(B8,IGRACI,3))</f>
        <v>A  Stanić Zoran</v>
      </c>
      <c r="D8" s="49">
        <v>82</v>
      </c>
      <c r="E8" s="8" t="str">
        <f>IF(D8=0,"Z","Z  "&amp;VLOOKUP(D8,IGRACI,2)&amp;" "&amp;VLOOKUP(D8,IGRACI,3))</f>
        <v>Z  Busija Renato</v>
      </c>
      <c r="F8" s="26">
        <v>7</v>
      </c>
      <c r="G8" s="27">
        <v>11</v>
      </c>
      <c r="H8" s="26">
        <v>3</v>
      </c>
      <c r="I8" s="27">
        <v>11</v>
      </c>
      <c r="J8" s="26">
        <v>10</v>
      </c>
      <c r="K8" s="27">
        <v>12</v>
      </c>
      <c r="L8" s="26"/>
      <c r="M8" s="27"/>
      <c r="N8" s="26"/>
      <c r="O8" s="27"/>
      <c r="P8" s="30">
        <f t="shared" si="2"/>
        <v>20</v>
      </c>
      <c r="Q8" s="31">
        <f t="shared" si="3"/>
        <v>34</v>
      </c>
      <c r="R8" s="34">
        <f t="shared" si="0"/>
        <v>0</v>
      </c>
      <c r="S8" s="35">
        <f t="shared" si="1"/>
        <v>3</v>
      </c>
      <c r="T8" s="38">
        <f t="shared" si="4"/>
        <v>0</v>
      </c>
      <c r="U8" s="39">
        <f t="shared" si="5"/>
        <v>6</v>
      </c>
      <c r="W8" s="51">
        <v>12</v>
      </c>
      <c r="X8" s="40" t="s">
        <v>74</v>
      </c>
      <c r="Y8" s="51">
        <v>62</v>
      </c>
      <c r="Z8" s="47" t="s">
        <v>157</v>
      </c>
      <c r="AA8"/>
    </row>
    <row r="9" spans="1:28" ht="15" customHeight="1" x14ac:dyDescent="0.25">
      <c r="A9" s="42"/>
      <c r="B9" s="49">
        <v>35</v>
      </c>
      <c r="C9" s="8" t="str">
        <f>IF(B9=0,"C","C  "&amp;VLOOKUP(B9,IGRACI,2)&amp;" "&amp;VLOOKUP(B9,IGRACI,3))</f>
        <v>C  Mirković  Kristijan</v>
      </c>
      <c r="D9" s="49">
        <v>85</v>
      </c>
      <c r="E9" s="8" t="str">
        <f>IF(D9=0,"Y","Y  "&amp;VLOOKUP(D9,IGRACI,2)&amp;" "&amp;VLOOKUP(D9,IGRACI,3))</f>
        <v>Y  Marić Damir</v>
      </c>
      <c r="F9" s="26">
        <v>6</v>
      </c>
      <c r="G9" s="27">
        <v>11</v>
      </c>
      <c r="H9" s="26">
        <v>2</v>
      </c>
      <c r="I9" s="27">
        <v>11</v>
      </c>
      <c r="J9" s="26">
        <v>4</v>
      </c>
      <c r="K9" s="27">
        <v>11</v>
      </c>
      <c r="L9" s="26"/>
      <c r="M9" s="27"/>
      <c r="N9" s="26"/>
      <c r="O9" s="27"/>
      <c r="P9" s="30">
        <f t="shared" si="2"/>
        <v>12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0</v>
      </c>
      <c r="U9" s="39">
        <f t="shared" si="5"/>
        <v>7</v>
      </c>
      <c r="W9" s="51">
        <v>13</v>
      </c>
      <c r="X9" s="40" t="s">
        <v>75</v>
      </c>
      <c r="Y9" s="51">
        <v>63</v>
      </c>
      <c r="Z9" s="47" t="s">
        <v>158</v>
      </c>
      <c r="AA9"/>
    </row>
    <row r="10" spans="1:28" ht="15" customHeight="1" x14ac:dyDescent="0.25">
      <c r="A10" s="42"/>
      <c r="B10" s="49">
        <v>31</v>
      </c>
      <c r="C10" s="8" t="str">
        <f>IF(B10=0,"B","B  "&amp;VLOOKUP(B10,IGRACI,2)&amp;" "&amp;VLOOKUP(B10,IGRACI,3))</f>
        <v>B  Stanić Antun</v>
      </c>
      <c r="D10" s="49">
        <v>82</v>
      </c>
      <c r="E10" s="8" t="str">
        <f>IF(D10=0,"Z","Z  "&amp;VLOOKUP(D10,IGRACI,2)&amp;" "&amp;VLOOKUP(D10,IGRACI,3))</f>
        <v>Z  Busija Renato</v>
      </c>
      <c r="F10" s="26">
        <v>3</v>
      </c>
      <c r="G10" s="27">
        <v>11</v>
      </c>
      <c r="H10" s="26">
        <v>8</v>
      </c>
      <c r="I10" s="27">
        <v>11</v>
      </c>
      <c r="J10" s="26">
        <v>9</v>
      </c>
      <c r="K10" s="27">
        <v>11</v>
      </c>
      <c r="L10" s="26"/>
      <c r="M10" s="27"/>
      <c r="N10" s="26"/>
      <c r="O10" s="27"/>
      <c r="P10" s="30">
        <f t="shared" ref="P10:Q12" si="6">F10+H10+J10+L10+N10</f>
        <v>20</v>
      </c>
      <c r="Q10" s="31">
        <f t="shared" si="6"/>
        <v>33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0</v>
      </c>
      <c r="U10" s="39">
        <f>IF(R10=S10,0,IF(R10&gt;S10,0,1))+U9</f>
        <v>8</v>
      </c>
      <c r="W10" s="51">
        <v>14</v>
      </c>
      <c r="X10" s="40" t="s">
        <v>76</v>
      </c>
      <c r="Y10" s="51">
        <v>64</v>
      </c>
      <c r="Z10" s="47" t="s">
        <v>159</v>
      </c>
      <c r="AA10"/>
    </row>
    <row r="11" spans="1:28" ht="15" customHeight="1" x14ac:dyDescent="0.25">
      <c r="A11" s="42"/>
      <c r="B11" s="49">
        <v>35</v>
      </c>
      <c r="C11" s="8" t="str">
        <f>IF(B11=0,"C","C  "&amp;VLOOKUP(B11,IGRACI,2)&amp;" "&amp;VLOOKUP(B11,IGRACI,3))</f>
        <v>C  Mirković  Kristijan</v>
      </c>
      <c r="D11" s="49">
        <v>81</v>
      </c>
      <c r="E11" s="8" t="str">
        <f>IF(D11=0,"X","X  "&amp;VLOOKUP(D11,IGRACI,2)&amp;" "&amp;VLOOKUP(D11,IGRACI,3))</f>
        <v>X  Bošnjaković  Stjepan</v>
      </c>
      <c r="F11" s="26">
        <v>4</v>
      </c>
      <c r="G11" s="27">
        <v>11</v>
      </c>
      <c r="H11" s="26">
        <v>7</v>
      </c>
      <c r="I11" s="27">
        <v>11</v>
      </c>
      <c r="J11" s="26">
        <v>3</v>
      </c>
      <c r="K11" s="27">
        <v>11</v>
      </c>
      <c r="L11" s="26"/>
      <c r="M11" s="27"/>
      <c r="N11" s="26"/>
      <c r="O11" s="27"/>
      <c r="P11" s="30">
        <f t="shared" si="6"/>
        <v>14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0</v>
      </c>
      <c r="U11" s="39">
        <f>IF(R11=S11,0,IF(R11&gt;S11,0,1))+U10</f>
        <v>9</v>
      </c>
      <c r="W11" s="51">
        <v>15</v>
      </c>
      <c r="X11" s="40" t="s">
        <v>77</v>
      </c>
      <c r="Y11" s="52">
        <v>65</v>
      </c>
      <c r="Z11" s="47" t="s">
        <v>160</v>
      </c>
      <c r="AA11"/>
    </row>
    <row r="12" spans="1:28" ht="15" customHeight="1" x14ac:dyDescent="0.25">
      <c r="A12" s="42"/>
      <c r="B12" s="49">
        <v>33</v>
      </c>
      <c r="C12" s="8" t="str">
        <f>IF(B12=0,"A","A  "&amp;VLOOKUP(B12,IGRACI,2)&amp;" "&amp;VLOOKUP(B12,IGRACI,3))</f>
        <v>A  Stanić Zoran</v>
      </c>
      <c r="D12" s="49">
        <v>85</v>
      </c>
      <c r="E12" s="8" t="str">
        <f>IF(D12=0,"Y","Y  "&amp;VLOOKUP(D12,IGRACI,2)&amp;" "&amp;VLOOKUP(D12,IGRACI,3))</f>
        <v>Y  Marić Damir</v>
      </c>
      <c r="F12" s="26">
        <v>13</v>
      </c>
      <c r="G12" s="27">
        <v>11</v>
      </c>
      <c r="H12" s="26">
        <v>4</v>
      </c>
      <c r="I12" s="27">
        <v>11</v>
      </c>
      <c r="J12" s="26">
        <v>4</v>
      </c>
      <c r="K12" s="27">
        <v>11</v>
      </c>
      <c r="L12" s="26">
        <v>3</v>
      </c>
      <c r="M12" s="27">
        <v>11</v>
      </c>
      <c r="N12" s="26"/>
      <c r="O12" s="27"/>
      <c r="P12" s="30">
        <f t="shared" si="6"/>
        <v>24</v>
      </c>
      <c r="Q12" s="31">
        <f t="shared" si="6"/>
        <v>44</v>
      </c>
      <c r="R12" s="34">
        <f>IF(F12=G12,0,IF(F12&gt;G12,1,0))+IF(H12=I12,0,IF(H12&gt;I12,1,0))+IF(J12=K12,0,IF(J12&gt;K12,1,0))+IF(L12=M12,0,IF(L12&gt;M12,1,0))+IF(N12=O12,0,IF(N12&gt;O12,1,0))</f>
        <v>1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0</v>
      </c>
      <c r="U12" s="39">
        <f>IF(R12=S12,0,IF(R12&gt;S12,0,1))+U11</f>
        <v>10</v>
      </c>
      <c r="W12" s="51">
        <v>16</v>
      </c>
      <c r="X12" s="40" t="s">
        <v>122</v>
      </c>
      <c r="Y12" s="51">
        <v>71</v>
      </c>
      <c r="Z12" s="40" t="s">
        <v>81</v>
      </c>
      <c r="AA12"/>
    </row>
    <row r="13" spans="1:28" ht="15" customHeight="1" x14ac:dyDescent="0.25">
      <c r="A13"/>
      <c r="B13" s="79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1"/>
      <c r="W13" s="51">
        <v>17</v>
      </c>
      <c r="X13" s="40" t="s">
        <v>123</v>
      </c>
      <c r="Y13" s="51">
        <v>72</v>
      </c>
      <c r="Z13" s="40" t="s">
        <v>82</v>
      </c>
      <c r="AA13"/>
    </row>
    <row r="14" spans="1:28" ht="15" customHeight="1" x14ac:dyDescent="0.25">
      <c r="A14"/>
      <c r="B14" s="82" t="s">
        <v>103</v>
      </c>
      <c r="C14" s="83"/>
      <c r="D14" s="84" t="s">
        <v>166</v>
      </c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6"/>
      <c r="W14" s="51">
        <v>18</v>
      </c>
      <c r="X14" s="40" t="s">
        <v>124</v>
      </c>
      <c r="Y14" s="51">
        <v>73</v>
      </c>
      <c r="Z14" s="40" t="s">
        <v>83</v>
      </c>
      <c r="AA14"/>
    </row>
    <row r="15" spans="1:28" ht="15" customHeight="1" x14ac:dyDescent="0.25">
      <c r="A15"/>
      <c r="B15" s="82" t="s">
        <v>104</v>
      </c>
      <c r="C15" s="83"/>
      <c r="D15" s="84" t="s">
        <v>162</v>
      </c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6"/>
      <c r="W15" s="51">
        <v>21</v>
      </c>
      <c r="X15" s="56" t="s">
        <v>94</v>
      </c>
      <c r="Y15" s="51">
        <v>74</v>
      </c>
      <c r="Z15" s="40" t="s">
        <v>84</v>
      </c>
      <c r="AA15"/>
      <c r="AB15">
        <v>7</v>
      </c>
    </row>
    <row r="16" spans="1:28" ht="15" customHeight="1" x14ac:dyDescent="0.25">
      <c r="A16"/>
      <c r="B16" s="82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3"/>
      <c r="W16" s="51">
        <v>22</v>
      </c>
      <c r="X16" s="56" t="s">
        <v>95</v>
      </c>
      <c r="Y16" s="51">
        <v>75</v>
      </c>
      <c r="Z16" s="40" t="s">
        <v>85</v>
      </c>
      <c r="AA16"/>
    </row>
    <row r="17" spans="1:27" ht="15" customHeight="1" x14ac:dyDescent="0.25">
      <c r="A17"/>
      <c r="B17" s="82" t="s">
        <v>105</v>
      </c>
      <c r="C17" s="83"/>
      <c r="D17" s="84" t="s">
        <v>163</v>
      </c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6"/>
      <c r="W17" s="51">
        <v>23</v>
      </c>
      <c r="X17" s="56" t="s">
        <v>96</v>
      </c>
      <c r="Y17" s="51">
        <v>76</v>
      </c>
      <c r="Z17" s="47" t="s">
        <v>86</v>
      </c>
      <c r="AA17"/>
    </row>
    <row r="18" spans="1:27" ht="15" customHeight="1" x14ac:dyDescent="0.25">
      <c r="A18"/>
      <c r="B18" s="82" t="s">
        <v>106</v>
      </c>
      <c r="C18" s="83"/>
      <c r="D18" s="84" t="s">
        <v>164</v>
      </c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W18" s="51">
        <v>24</v>
      </c>
      <c r="X18" s="56"/>
      <c r="Y18" s="51">
        <v>81</v>
      </c>
      <c r="Z18" s="56" t="s">
        <v>68</v>
      </c>
      <c r="AA18"/>
    </row>
    <row r="19" spans="1:27" ht="15" customHeight="1" x14ac:dyDescent="0.25">
      <c r="A19"/>
      <c r="B19" s="82" t="s">
        <v>107</v>
      </c>
      <c r="C19" s="83"/>
      <c r="D19" s="84" t="s">
        <v>165</v>
      </c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6"/>
      <c r="W19" s="51">
        <v>25</v>
      </c>
      <c r="X19" s="56"/>
      <c r="Y19" s="51">
        <v>82</v>
      </c>
      <c r="Z19" s="56" t="s">
        <v>69</v>
      </c>
      <c r="AA19"/>
    </row>
    <row r="20" spans="1:27" ht="15" customHeight="1" x14ac:dyDescent="0.25">
      <c r="A20"/>
      <c r="B20" s="79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1"/>
      <c r="W20" s="51">
        <v>31</v>
      </c>
      <c r="X20" s="70" t="s">
        <v>90</v>
      </c>
      <c r="Y20" s="51">
        <v>83</v>
      </c>
      <c r="Z20" s="56" t="s">
        <v>70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1">
        <v>32</v>
      </c>
      <c r="X21" s="70" t="s">
        <v>91</v>
      </c>
      <c r="Y21" s="51">
        <v>84</v>
      </c>
      <c r="Z21" s="56" t="s">
        <v>71</v>
      </c>
      <c r="AA21"/>
    </row>
    <row r="22" spans="1:27" ht="15" customHeight="1" x14ac:dyDescent="0.25">
      <c r="A22"/>
      <c r="B22" s="42" t="s">
        <v>108</v>
      </c>
      <c r="C22" t="s">
        <v>118</v>
      </c>
      <c r="D22"/>
      <c r="E22" t="s">
        <v>119</v>
      </c>
      <c r="F22"/>
      <c r="G22"/>
      <c r="H22"/>
      <c r="I22"/>
      <c r="J22"/>
      <c r="K22"/>
      <c r="L22"/>
      <c r="M22"/>
      <c r="N22"/>
      <c r="O22"/>
      <c r="P22"/>
      <c r="Q22"/>
      <c r="W22" s="51">
        <v>33</v>
      </c>
      <c r="X22" s="70" t="s">
        <v>92</v>
      </c>
      <c r="Y22" s="51">
        <v>85</v>
      </c>
      <c r="Z22" s="56" t="s">
        <v>72</v>
      </c>
      <c r="AA22"/>
    </row>
    <row r="23" spans="1:27" ht="15" customHeight="1" x14ac:dyDescent="0.25">
      <c r="A23"/>
      <c r="B23" s="42" t="s">
        <v>109</v>
      </c>
      <c r="C23" s="78" t="s">
        <v>121</v>
      </c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W23" s="51">
        <v>34</v>
      </c>
      <c r="X23" s="40" t="s">
        <v>93</v>
      </c>
      <c r="Y23" s="72" t="s">
        <v>117</v>
      </c>
      <c r="Z23" s="73"/>
      <c r="AA23"/>
    </row>
    <row r="24" spans="1:27" ht="15" customHeight="1" x14ac:dyDescent="0.25">
      <c r="A24"/>
      <c r="B24" s="42">
        <v>3</v>
      </c>
      <c r="C24" s="78" t="s">
        <v>120</v>
      </c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W24" s="51">
        <v>35</v>
      </c>
      <c r="X24" s="70" t="s">
        <v>149</v>
      </c>
      <c r="Y24" s="51">
        <v>1</v>
      </c>
      <c r="Z24" s="7" t="s">
        <v>10</v>
      </c>
      <c r="AA24"/>
    </row>
    <row r="25" spans="1:27" ht="15" customHeight="1" x14ac:dyDescent="0.25">
      <c r="A25"/>
      <c r="B25" s="42">
        <v>4</v>
      </c>
      <c r="C25" t="s">
        <v>110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1">
        <v>41</v>
      </c>
      <c r="X25" s="69" t="s">
        <v>150</v>
      </c>
      <c r="Y25" s="67">
        <v>2</v>
      </c>
      <c r="Z25" s="7" t="s">
        <v>17</v>
      </c>
      <c r="AA25"/>
    </row>
    <row r="26" spans="1:27" ht="15" customHeight="1" x14ac:dyDescent="0.25">
      <c r="A26"/>
      <c r="B26" s="42">
        <v>5</v>
      </c>
      <c r="C26" t="s">
        <v>111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1">
        <v>42</v>
      </c>
      <c r="X26" s="69" t="s">
        <v>151</v>
      </c>
      <c r="Y26" s="67">
        <v>3</v>
      </c>
      <c r="Z26" s="7" t="s">
        <v>11</v>
      </c>
      <c r="AA26"/>
    </row>
    <row r="27" spans="1:27" ht="15" customHeight="1" x14ac:dyDescent="0.25">
      <c r="A27"/>
      <c r="B27" s="42" t="s">
        <v>112</v>
      </c>
      <c r="C27" t="s">
        <v>113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1">
        <v>43</v>
      </c>
      <c r="X27" s="69" t="s">
        <v>152</v>
      </c>
      <c r="Y27" s="67">
        <v>4</v>
      </c>
      <c r="Z27" s="7" t="s">
        <v>146</v>
      </c>
      <c r="AA27"/>
    </row>
    <row r="28" spans="1:27" ht="15" customHeight="1" x14ac:dyDescent="0.25">
      <c r="A28"/>
      <c r="B28" s="42" t="s">
        <v>115</v>
      </c>
      <c r="C28" t="s">
        <v>116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W28" s="51">
        <v>44</v>
      </c>
      <c r="X28" s="69" t="s">
        <v>153</v>
      </c>
      <c r="Y28" s="67">
        <v>5</v>
      </c>
      <c r="Z28" s="7" t="s">
        <v>19</v>
      </c>
      <c r="AA28"/>
    </row>
    <row r="29" spans="1:27" ht="15" customHeight="1" x14ac:dyDescent="0.25">
      <c r="A29"/>
      <c r="B29" s="42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1">
        <v>45</v>
      </c>
      <c r="X29" s="69" t="s">
        <v>154</v>
      </c>
      <c r="Y29" s="67">
        <v>6</v>
      </c>
      <c r="Z29" s="7" t="s">
        <v>147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1">
        <v>46</v>
      </c>
      <c r="X30" s="69" t="s">
        <v>155</v>
      </c>
      <c r="Y30" s="67">
        <v>7</v>
      </c>
      <c r="Z30" s="7" t="s">
        <v>12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X31"/>
      <c r="Y31" s="67">
        <v>8</v>
      </c>
      <c r="Z31" s="7" t="s">
        <v>9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X32"/>
      <c r="Y32" s="67">
        <v>9</v>
      </c>
      <c r="Z32" s="7" t="s">
        <v>57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X33"/>
      <c r="Y33" s="67">
        <v>10</v>
      </c>
      <c r="Z33" s="7" t="s">
        <v>97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Y34" s="68"/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 s="68"/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 s="68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 s="68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 s="6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 s="68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 s="68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X41"/>
      <c r="Y41" s="68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X42"/>
      <c r="Y42" s="68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X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X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X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X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X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X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X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X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X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X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X53"/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X54"/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X55"/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W56" s="66">
        <v>129</v>
      </c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W57" s="66">
        <v>130</v>
      </c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W58" s="66">
        <v>131</v>
      </c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W59" s="66">
        <v>132</v>
      </c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4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42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42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42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42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42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42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2">
    <mergeCell ref="W1:Z1"/>
    <mergeCell ref="C24:U24"/>
    <mergeCell ref="C23:T23"/>
    <mergeCell ref="B13:U13"/>
    <mergeCell ref="B14:C14"/>
    <mergeCell ref="D14:U14"/>
    <mergeCell ref="D15:U15"/>
    <mergeCell ref="B15:C15"/>
    <mergeCell ref="B16:U16"/>
    <mergeCell ref="B17:C17"/>
    <mergeCell ref="D17:U17"/>
    <mergeCell ref="B18:C18"/>
    <mergeCell ref="D18:U18"/>
    <mergeCell ref="B19:C19"/>
    <mergeCell ref="D19:U19"/>
    <mergeCell ref="B20:U20"/>
    <mergeCell ref="C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37" zoomScale="70" zoomScaleNormal="70" workbookViewId="0">
      <selection activeCell="D82" sqref="D82:D8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s="7" t="s">
        <v>8</v>
      </c>
    </row>
    <row r="2" spans="1:9" x14ac:dyDescent="0.25">
      <c r="A2">
        <v>1</v>
      </c>
      <c r="B2" s="40" t="s">
        <v>125</v>
      </c>
      <c r="C2" s="59" t="s">
        <v>43</v>
      </c>
      <c r="D2" s="40" t="str">
        <f>B2&amp;" "&amp;LEFT(C2,2)&amp;"."</f>
        <v>Lemajić  Ne.</v>
      </c>
      <c r="E2" s="11" t="s">
        <v>98</v>
      </c>
      <c r="H2" s="11" t="s">
        <v>22</v>
      </c>
      <c r="I2" s="11" t="s">
        <v>23</v>
      </c>
    </row>
    <row r="3" spans="1:9" x14ac:dyDescent="0.25">
      <c r="A3">
        <v>2</v>
      </c>
      <c r="B3" s="40" t="s">
        <v>49</v>
      </c>
      <c r="C3" s="59" t="s">
        <v>50</v>
      </c>
      <c r="D3" s="40" t="str">
        <f t="shared" ref="D3:D21" si="0">B3&amp;" "&amp;LEFT(C3,2)&amp;"."</f>
        <v>Prša Mi.</v>
      </c>
      <c r="E3" s="11" t="s">
        <v>98</v>
      </c>
      <c r="H3" s="11" t="s">
        <v>24</v>
      </c>
      <c r="I3" s="11" t="s">
        <v>25</v>
      </c>
    </row>
    <row r="4" spans="1:9" x14ac:dyDescent="0.25">
      <c r="A4">
        <v>3</v>
      </c>
      <c r="B4" s="40" t="s">
        <v>47</v>
      </c>
      <c r="C4" s="59" t="s">
        <v>48</v>
      </c>
      <c r="D4" s="40" t="str">
        <f t="shared" si="0"/>
        <v>Šaravanja  Ig.</v>
      </c>
      <c r="E4" s="11" t="s">
        <v>98</v>
      </c>
      <c r="H4" s="11" t="s">
        <v>26</v>
      </c>
      <c r="I4" s="11" t="s">
        <v>27</v>
      </c>
    </row>
    <row r="5" spans="1:9" x14ac:dyDescent="0.25">
      <c r="A5">
        <v>4</v>
      </c>
      <c r="B5" s="40" t="s">
        <v>51</v>
      </c>
      <c r="C5" s="59" t="s">
        <v>52</v>
      </c>
      <c r="D5" s="40" t="str">
        <f t="shared" si="0"/>
        <v>Sekulić Go.</v>
      </c>
      <c r="E5" s="11" t="s">
        <v>98</v>
      </c>
      <c r="H5" s="11" t="s">
        <v>28</v>
      </c>
      <c r="I5" s="11" t="s">
        <v>29</v>
      </c>
    </row>
    <row r="6" spans="1:9" x14ac:dyDescent="0.25">
      <c r="A6">
        <v>5</v>
      </c>
      <c r="B6" s="40"/>
      <c r="C6" s="59"/>
      <c r="D6" s="40" t="str">
        <f t="shared" si="0"/>
        <v xml:space="preserve"> .</v>
      </c>
      <c r="E6" s="11" t="s">
        <v>98</v>
      </c>
      <c r="H6" s="11" t="s">
        <v>30</v>
      </c>
      <c r="I6" s="11" t="s">
        <v>31</v>
      </c>
    </row>
    <row r="7" spans="1:9" x14ac:dyDescent="0.25">
      <c r="A7">
        <v>6</v>
      </c>
      <c r="B7" s="40"/>
      <c r="C7" s="59"/>
      <c r="D7" s="40" t="str">
        <f t="shared" si="0"/>
        <v xml:space="preserve"> .</v>
      </c>
      <c r="E7" s="11"/>
      <c r="H7" s="11"/>
      <c r="I7" s="11"/>
    </row>
    <row r="8" spans="1:9" x14ac:dyDescent="0.25">
      <c r="A8">
        <v>7</v>
      </c>
      <c r="B8" s="40"/>
      <c r="C8" s="59"/>
      <c r="D8" s="40" t="str">
        <f t="shared" si="0"/>
        <v xml:space="preserve"> .</v>
      </c>
      <c r="E8" s="11"/>
      <c r="H8" s="11"/>
      <c r="I8" s="11"/>
    </row>
    <row r="9" spans="1:9" x14ac:dyDescent="0.25">
      <c r="A9">
        <v>8</v>
      </c>
      <c r="B9" s="40"/>
      <c r="C9" s="59"/>
      <c r="D9" s="40" t="str">
        <f t="shared" si="0"/>
        <v xml:space="preserve"> .</v>
      </c>
      <c r="E9" s="11"/>
      <c r="H9" s="11"/>
      <c r="I9" s="11"/>
    </row>
    <row r="10" spans="1:9" x14ac:dyDescent="0.25">
      <c r="A10">
        <v>9</v>
      </c>
      <c r="B10" s="40"/>
      <c r="C10" s="59"/>
      <c r="D10" s="40" t="str">
        <f t="shared" si="0"/>
        <v xml:space="preserve"> .</v>
      </c>
      <c r="E10" s="11"/>
      <c r="H10" s="11"/>
      <c r="I10" s="11"/>
    </row>
    <row r="11" spans="1:9" x14ac:dyDescent="0.25">
      <c r="A11">
        <v>10</v>
      </c>
      <c r="B11" s="40"/>
      <c r="C11" s="59"/>
      <c r="D11" s="40" t="str">
        <f t="shared" si="0"/>
        <v xml:space="preserve"> .</v>
      </c>
      <c r="E11" s="11"/>
      <c r="H11" s="11"/>
      <c r="I11" s="11"/>
    </row>
    <row r="12" spans="1:9" x14ac:dyDescent="0.25">
      <c r="A12">
        <v>11</v>
      </c>
      <c r="B12" s="53" t="s">
        <v>58</v>
      </c>
      <c r="C12" s="60" t="s">
        <v>29</v>
      </c>
      <c r="D12" s="40" t="str">
        <f t="shared" si="0"/>
        <v>Marinović  Zd.</v>
      </c>
      <c r="E12" s="18" t="s">
        <v>59</v>
      </c>
      <c r="H12" s="18"/>
      <c r="I12" s="18"/>
    </row>
    <row r="13" spans="1:9" x14ac:dyDescent="0.25">
      <c r="A13">
        <v>12</v>
      </c>
      <c r="B13" s="53" t="s">
        <v>60</v>
      </c>
      <c r="C13" s="60" t="s">
        <v>61</v>
      </c>
      <c r="D13" s="40" t="str">
        <f t="shared" si="0"/>
        <v>Ćelebija  An.</v>
      </c>
      <c r="E13" s="18" t="s">
        <v>59</v>
      </c>
      <c r="H13" s="18"/>
      <c r="I13" s="18"/>
    </row>
    <row r="14" spans="1:9" x14ac:dyDescent="0.25">
      <c r="A14">
        <v>13</v>
      </c>
      <c r="B14" s="53" t="s">
        <v>62</v>
      </c>
      <c r="C14" s="60" t="s">
        <v>63</v>
      </c>
      <c r="D14" s="40" t="str">
        <f t="shared" si="0"/>
        <v>Šimunović  Ma.</v>
      </c>
      <c r="E14" s="18" t="s">
        <v>59</v>
      </c>
      <c r="H14" s="18"/>
      <c r="I14" s="18"/>
    </row>
    <row r="15" spans="1:9" x14ac:dyDescent="0.25">
      <c r="A15">
        <v>14</v>
      </c>
      <c r="B15" s="53" t="s">
        <v>64</v>
      </c>
      <c r="C15" s="60" t="s">
        <v>65</v>
      </c>
      <c r="D15" s="40" t="str">
        <f t="shared" si="0"/>
        <v>Mikuš Go.</v>
      </c>
      <c r="E15" s="18" t="s">
        <v>59</v>
      </c>
      <c r="H15" s="18"/>
      <c r="I15" s="18"/>
    </row>
    <row r="16" spans="1:9" x14ac:dyDescent="0.25">
      <c r="A16">
        <v>15</v>
      </c>
      <c r="B16" s="53" t="s">
        <v>66</v>
      </c>
      <c r="C16" s="60" t="s">
        <v>67</v>
      </c>
      <c r="D16" s="40" t="str">
        <f t="shared" si="0"/>
        <v>Sedmak Ml.</v>
      </c>
      <c r="E16" s="18" t="s">
        <v>59</v>
      </c>
      <c r="H16" s="18"/>
      <c r="I16" s="18"/>
    </row>
    <row r="17" spans="1:9" x14ac:dyDescent="0.25">
      <c r="A17">
        <v>16</v>
      </c>
      <c r="B17" s="53" t="s">
        <v>126</v>
      </c>
      <c r="C17" s="60" t="s">
        <v>127</v>
      </c>
      <c r="D17" s="40" t="str">
        <f t="shared" si="0"/>
        <v>Čavala Bo.</v>
      </c>
      <c r="E17" s="18" t="s">
        <v>59</v>
      </c>
      <c r="H17" s="18"/>
      <c r="I17" s="18"/>
    </row>
    <row r="18" spans="1:9" x14ac:dyDescent="0.25">
      <c r="A18">
        <v>17</v>
      </c>
      <c r="B18" s="53" t="s">
        <v>128</v>
      </c>
      <c r="C18" s="60" t="s">
        <v>129</v>
      </c>
      <c r="D18" s="40" t="str">
        <f t="shared" si="0"/>
        <v>Gusak  Pe.</v>
      </c>
      <c r="E18" s="18"/>
      <c r="H18" s="18"/>
      <c r="I18" s="18"/>
    </row>
    <row r="19" spans="1:9" x14ac:dyDescent="0.25">
      <c r="A19">
        <v>18</v>
      </c>
      <c r="B19" s="53" t="s">
        <v>130</v>
      </c>
      <c r="C19" s="60" t="s">
        <v>46</v>
      </c>
      <c r="D19" s="40" t="str">
        <f t="shared" si="0"/>
        <v>Župan Že.</v>
      </c>
      <c r="E19" s="18"/>
      <c r="H19" s="18"/>
      <c r="I19" s="18"/>
    </row>
    <row r="20" spans="1:9" x14ac:dyDescent="0.25">
      <c r="A20">
        <v>19</v>
      </c>
      <c r="B20" s="53"/>
      <c r="C20" s="60"/>
      <c r="D20" s="40" t="str">
        <f t="shared" si="0"/>
        <v xml:space="preserve"> .</v>
      </c>
      <c r="E20" s="18"/>
      <c r="H20" s="18"/>
      <c r="I20" s="18"/>
    </row>
    <row r="21" spans="1:9" x14ac:dyDescent="0.25">
      <c r="A21">
        <v>20</v>
      </c>
      <c r="B21" s="53"/>
      <c r="C21" s="60"/>
      <c r="D21" s="40" t="str">
        <f t="shared" si="0"/>
        <v xml:space="preserve"> .</v>
      </c>
      <c r="E21" s="18"/>
      <c r="H21" s="18"/>
      <c r="I21" s="18"/>
    </row>
    <row r="22" spans="1:9" x14ac:dyDescent="0.25">
      <c r="A22">
        <v>21</v>
      </c>
      <c r="B22" s="40" t="s">
        <v>56</v>
      </c>
      <c r="C22" s="59" t="s">
        <v>52</v>
      </c>
      <c r="D22" s="40" t="str">
        <f t="shared" ref="D22:D53" si="1">B22&amp;" "&amp;LEFT(C22,2)&amp;"."</f>
        <v>Tonkić Go.</v>
      </c>
      <c r="E22" s="17" t="s">
        <v>13</v>
      </c>
      <c r="H22" s="17"/>
      <c r="I22" s="17"/>
    </row>
    <row r="23" spans="1:9" x14ac:dyDescent="0.25">
      <c r="A23">
        <v>22</v>
      </c>
      <c r="B23" s="40" t="s">
        <v>56</v>
      </c>
      <c r="C23" s="59" t="s">
        <v>44</v>
      </c>
      <c r="D23" s="40" t="str">
        <f t="shared" si="1"/>
        <v>Tonkić Iv.</v>
      </c>
      <c r="E23" s="17" t="s">
        <v>13</v>
      </c>
      <c r="H23" s="17"/>
      <c r="I23" s="17"/>
    </row>
    <row r="24" spans="1:9" x14ac:dyDescent="0.25">
      <c r="A24">
        <v>23</v>
      </c>
      <c r="B24" s="40" t="s">
        <v>56</v>
      </c>
      <c r="C24" s="59" t="s">
        <v>39</v>
      </c>
      <c r="D24" s="40" t="str">
        <f t="shared" si="1"/>
        <v>Tonkić Jo.</v>
      </c>
      <c r="E24" s="17" t="s">
        <v>13</v>
      </c>
      <c r="H24" s="17"/>
      <c r="I24" s="17"/>
    </row>
    <row r="25" spans="1:9" x14ac:dyDescent="0.25">
      <c r="A25">
        <v>24</v>
      </c>
      <c r="B25" s="40"/>
      <c r="C25" s="59"/>
      <c r="D25" s="40" t="str">
        <f t="shared" si="1"/>
        <v xml:space="preserve"> .</v>
      </c>
      <c r="E25" s="17" t="s">
        <v>13</v>
      </c>
      <c r="H25" s="17"/>
      <c r="I25" s="17"/>
    </row>
    <row r="26" spans="1:9" x14ac:dyDescent="0.25">
      <c r="A26">
        <v>25</v>
      </c>
      <c r="B26" s="40"/>
      <c r="C26" s="59"/>
      <c r="D26" s="40" t="str">
        <f t="shared" si="1"/>
        <v xml:space="preserve"> .</v>
      </c>
      <c r="E26" s="17" t="s">
        <v>13</v>
      </c>
      <c r="H26" s="17"/>
      <c r="I26" s="17"/>
    </row>
    <row r="27" spans="1:9" x14ac:dyDescent="0.25">
      <c r="A27">
        <v>26</v>
      </c>
      <c r="B27" s="40"/>
      <c r="C27" s="59"/>
      <c r="D27" s="40" t="str">
        <f t="shared" si="1"/>
        <v xml:space="preserve"> .</v>
      </c>
      <c r="E27" s="17"/>
      <c r="H27" s="17"/>
      <c r="I27" s="17"/>
    </row>
    <row r="28" spans="1:9" x14ac:dyDescent="0.25">
      <c r="A28">
        <v>27</v>
      </c>
      <c r="B28" s="40"/>
      <c r="C28" s="59"/>
      <c r="D28" s="40" t="str">
        <f t="shared" si="1"/>
        <v xml:space="preserve"> .</v>
      </c>
      <c r="E28" s="17"/>
      <c r="H28" s="17"/>
      <c r="I28" s="17"/>
    </row>
    <row r="29" spans="1:9" x14ac:dyDescent="0.25">
      <c r="A29">
        <v>28</v>
      </c>
      <c r="B29" s="40"/>
      <c r="C29" s="59"/>
      <c r="D29" s="40" t="str">
        <f t="shared" si="1"/>
        <v xml:space="preserve"> .</v>
      </c>
      <c r="E29" s="17"/>
      <c r="H29" s="17"/>
      <c r="I29" s="17"/>
    </row>
    <row r="30" spans="1:9" x14ac:dyDescent="0.25">
      <c r="A30">
        <v>29</v>
      </c>
      <c r="B30" s="40"/>
      <c r="C30" s="59"/>
      <c r="D30" s="40" t="str">
        <f t="shared" si="1"/>
        <v xml:space="preserve"> .</v>
      </c>
      <c r="E30" s="17"/>
      <c r="H30" s="17"/>
      <c r="I30" s="17"/>
    </row>
    <row r="31" spans="1:9" x14ac:dyDescent="0.25">
      <c r="A31">
        <v>30</v>
      </c>
      <c r="B31" s="40"/>
      <c r="C31" s="59"/>
      <c r="D31" s="40" t="str">
        <f t="shared" si="1"/>
        <v xml:space="preserve"> .</v>
      </c>
      <c r="E31" s="17"/>
      <c r="H31" s="17"/>
      <c r="I31" s="17"/>
    </row>
    <row r="32" spans="1:9" x14ac:dyDescent="0.25">
      <c r="A32">
        <v>31</v>
      </c>
      <c r="B32" s="54" t="s">
        <v>53</v>
      </c>
      <c r="C32" s="61" t="s">
        <v>41</v>
      </c>
      <c r="D32" s="40" t="str">
        <f t="shared" si="1"/>
        <v>Stanić An.</v>
      </c>
      <c r="E32" s="16" t="s">
        <v>34</v>
      </c>
      <c r="H32" s="16" t="s">
        <v>38</v>
      </c>
      <c r="I32" s="16" t="s">
        <v>39</v>
      </c>
    </row>
    <row r="33" spans="1:9" x14ac:dyDescent="0.25">
      <c r="A33">
        <v>32</v>
      </c>
      <c r="B33" s="54" t="s">
        <v>53</v>
      </c>
      <c r="C33" s="61" t="s">
        <v>29</v>
      </c>
      <c r="D33" s="40" t="str">
        <f t="shared" si="1"/>
        <v>Stanić Zd.</v>
      </c>
      <c r="E33" s="16" t="s">
        <v>34</v>
      </c>
      <c r="H33" s="16" t="s">
        <v>40</v>
      </c>
      <c r="I33" s="16" t="s">
        <v>41</v>
      </c>
    </row>
    <row r="34" spans="1:9" x14ac:dyDescent="0.25">
      <c r="A34">
        <v>33</v>
      </c>
      <c r="B34" s="54" t="s">
        <v>53</v>
      </c>
      <c r="C34" s="61" t="s">
        <v>54</v>
      </c>
      <c r="D34" s="40" t="str">
        <f t="shared" si="1"/>
        <v>Stanić Zo.</v>
      </c>
      <c r="E34" s="16" t="s">
        <v>34</v>
      </c>
      <c r="H34" s="16"/>
      <c r="I34" s="16"/>
    </row>
    <row r="35" spans="1:9" x14ac:dyDescent="0.25">
      <c r="A35">
        <v>34</v>
      </c>
      <c r="B35" s="54" t="s">
        <v>55</v>
      </c>
      <c r="C35" s="61" t="s">
        <v>31</v>
      </c>
      <c r="D35" s="40" t="str">
        <f t="shared" si="1"/>
        <v>Gačić Da.</v>
      </c>
      <c r="E35" s="16" t="s">
        <v>34</v>
      </c>
      <c r="H35" s="16"/>
      <c r="I35" s="16"/>
    </row>
    <row r="36" spans="1:9" x14ac:dyDescent="0.25">
      <c r="A36">
        <v>35</v>
      </c>
      <c r="B36" s="54" t="s">
        <v>131</v>
      </c>
      <c r="C36" s="61" t="s">
        <v>132</v>
      </c>
      <c r="D36" s="40" t="str">
        <f t="shared" si="1"/>
        <v>Mirković  Kr.</v>
      </c>
      <c r="E36" s="16"/>
      <c r="H36" s="16"/>
      <c r="I36" s="16"/>
    </row>
    <row r="37" spans="1:9" x14ac:dyDescent="0.25">
      <c r="A37">
        <v>36</v>
      </c>
      <c r="B37" s="55"/>
      <c r="C37" s="62"/>
      <c r="D37" s="40" t="str">
        <f t="shared" si="1"/>
        <v xml:space="preserve"> .</v>
      </c>
      <c r="E37" s="16"/>
      <c r="H37" s="16"/>
      <c r="I37" s="16"/>
    </row>
    <row r="38" spans="1:9" x14ac:dyDescent="0.25">
      <c r="A38">
        <v>37</v>
      </c>
      <c r="B38" s="55"/>
      <c r="C38" s="62"/>
      <c r="D38" s="40" t="str">
        <f t="shared" si="1"/>
        <v xml:space="preserve"> .</v>
      </c>
      <c r="E38" s="16"/>
      <c r="H38" s="16"/>
      <c r="I38" s="16"/>
    </row>
    <row r="39" spans="1:9" x14ac:dyDescent="0.25">
      <c r="A39">
        <v>38</v>
      </c>
      <c r="B39" s="55"/>
      <c r="C39" s="62"/>
      <c r="D39" s="40" t="str">
        <f t="shared" si="1"/>
        <v xml:space="preserve"> .</v>
      </c>
      <c r="E39" s="16"/>
      <c r="H39" s="16"/>
      <c r="I39" s="16"/>
    </row>
    <row r="40" spans="1:9" x14ac:dyDescent="0.25">
      <c r="A40">
        <v>39</v>
      </c>
      <c r="B40" s="55"/>
      <c r="C40" s="62"/>
      <c r="D40" s="40" t="str">
        <f t="shared" si="1"/>
        <v xml:space="preserve"> .</v>
      </c>
      <c r="E40" s="16"/>
      <c r="H40" s="16"/>
      <c r="I40" s="16"/>
    </row>
    <row r="41" spans="1:9" x14ac:dyDescent="0.25">
      <c r="A41">
        <v>40</v>
      </c>
      <c r="B41" s="55"/>
      <c r="C41" s="62"/>
      <c r="D41" s="40" t="str">
        <f t="shared" si="1"/>
        <v xml:space="preserve"> .</v>
      </c>
      <c r="E41" s="16"/>
      <c r="H41" s="16"/>
      <c r="I41" s="16"/>
    </row>
    <row r="42" spans="1:9" x14ac:dyDescent="0.25">
      <c r="A42">
        <v>41</v>
      </c>
      <c r="B42" s="55" t="s">
        <v>133</v>
      </c>
      <c r="C42" s="62" t="s">
        <v>101</v>
      </c>
      <c r="D42" s="40" t="str">
        <f t="shared" si="1"/>
        <v>Soltoković Ti.</v>
      </c>
      <c r="E42" s="14" t="s">
        <v>16</v>
      </c>
      <c r="H42" s="14"/>
      <c r="I42" s="14"/>
    </row>
    <row r="43" spans="1:9" x14ac:dyDescent="0.25">
      <c r="A43">
        <v>42</v>
      </c>
      <c r="B43" s="55" t="s">
        <v>134</v>
      </c>
      <c r="C43" s="62" t="s">
        <v>44</v>
      </c>
      <c r="D43" s="40" t="str">
        <f t="shared" si="1"/>
        <v>Jularić  Iv.</v>
      </c>
      <c r="E43" s="14" t="s">
        <v>16</v>
      </c>
      <c r="H43" s="14"/>
      <c r="I43" s="14"/>
    </row>
    <row r="44" spans="1:9" x14ac:dyDescent="0.25">
      <c r="A44">
        <v>43</v>
      </c>
      <c r="B44" s="55" t="s">
        <v>135</v>
      </c>
      <c r="C44" s="62" t="s">
        <v>136</v>
      </c>
      <c r="D44" s="40" t="str">
        <f t="shared" si="1"/>
        <v>Mršić Da.</v>
      </c>
      <c r="E44" s="14" t="s">
        <v>16</v>
      </c>
      <c r="H44" s="14"/>
      <c r="I44" s="14"/>
    </row>
    <row r="45" spans="1:9" x14ac:dyDescent="0.25">
      <c r="A45">
        <v>44</v>
      </c>
      <c r="B45" s="55" t="s">
        <v>137</v>
      </c>
      <c r="C45" s="62" t="s">
        <v>138</v>
      </c>
      <c r="D45" s="40" t="str">
        <f t="shared" si="1"/>
        <v>Brzić Ni.</v>
      </c>
      <c r="E45" s="14" t="s">
        <v>16</v>
      </c>
      <c r="H45" s="14"/>
      <c r="I45" s="14"/>
    </row>
    <row r="46" spans="1:9" x14ac:dyDescent="0.25">
      <c r="A46">
        <v>45</v>
      </c>
      <c r="B46" s="55" t="s">
        <v>139</v>
      </c>
      <c r="C46" s="62" t="s">
        <v>39</v>
      </c>
      <c r="D46" s="40" t="str">
        <f t="shared" si="1"/>
        <v>Lucić Jo.</v>
      </c>
      <c r="E46" s="14" t="s">
        <v>16</v>
      </c>
      <c r="H46" s="14"/>
      <c r="I46" s="14"/>
    </row>
    <row r="47" spans="1:9" x14ac:dyDescent="0.25">
      <c r="A47">
        <v>46</v>
      </c>
      <c r="B47" s="55" t="s">
        <v>140</v>
      </c>
      <c r="C47" s="62" t="s">
        <v>41</v>
      </c>
      <c r="D47" s="40" t="str">
        <f t="shared" si="1"/>
        <v>Želinski  An.</v>
      </c>
      <c r="E47" s="14" t="s">
        <v>16</v>
      </c>
      <c r="H47" s="14"/>
      <c r="I47" s="14"/>
    </row>
    <row r="48" spans="1:9" x14ac:dyDescent="0.25">
      <c r="A48">
        <v>47</v>
      </c>
      <c r="B48" s="56"/>
      <c r="C48" s="63"/>
      <c r="D48" s="40" t="str">
        <f t="shared" si="1"/>
        <v xml:space="preserve"> .</v>
      </c>
      <c r="E48" s="14"/>
      <c r="H48" s="14"/>
      <c r="I48" s="14"/>
    </row>
    <row r="49" spans="1:9" x14ac:dyDescent="0.25">
      <c r="A49">
        <v>48</v>
      </c>
      <c r="B49" s="56"/>
      <c r="C49" s="63"/>
      <c r="D49" s="40" t="str">
        <f t="shared" si="1"/>
        <v xml:space="preserve"> .</v>
      </c>
      <c r="E49" s="14"/>
      <c r="H49" s="14"/>
      <c r="I49" s="14"/>
    </row>
    <row r="50" spans="1:9" x14ac:dyDescent="0.25">
      <c r="A50">
        <v>49</v>
      </c>
      <c r="B50" s="56"/>
      <c r="C50" s="63"/>
      <c r="D50" s="40" t="str">
        <f t="shared" si="1"/>
        <v xml:space="preserve"> .</v>
      </c>
      <c r="E50" s="14"/>
      <c r="H50" s="14"/>
      <c r="I50" s="14"/>
    </row>
    <row r="51" spans="1:9" x14ac:dyDescent="0.25">
      <c r="A51">
        <v>50</v>
      </c>
      <c r="B51" s="56"/>
      <c r="C51" s="63"/>
      <c r="D51" s="40" t="str">
        <f t="shared" si="1"/>
        <v xml:space="preserve"> .</v>
      </c>
      <c r="E51" s="14"/>
      <c r="H51" s="14"/>
      <c r="I51" s="14"/>
    </row>
    <row r="52" spans="1:9" x14ac:dyDescent="0.25">
      <c r="A52">
        <v>51</v>
      </c>
      <c r="B52" s="57" t="s">
        <v>32</v>
      </c>
      <c r="C52" s="64" t="s">
        <v>33</v>
      </c>
      <c r="D52" s="40" t="str">
        <f t="shared" si="1"/>
        <v>Dekanović Sl.</v>
      </c>
      <c r="E52" s="19" t="s">
        <v>21</v>
      </c>
      <c r="H52" s="19"/>
      <c r="I52" s="19"/>
    </row>
    <row r="53" spans="1:9" x14ac:dyDescent="0.25">
      <c r="A53">
        <v>52</v>
      </c>
      <c r="B53" s="57" t="s">
        <v>35</v>
      </c>
      <c r="C53" s="64" t="s">
        <v>36</v>
      </c>
      <c r="D53" s="40" t="str">
        <f t="shared" si="1"/>
        <v>Mrva Fr.</v>
      </c>
      <c r="E53" s="19" t="s">
        <v>21</v>
      </c>
      <c r="H53" s="19"/>
      <c r="I53" s="19"/>
    </row>
    <row r="54" spans="1:9" x14ac:dyDescent="0.25">
      <c r="A54">
        <v>53</v>
      </c>
      <c r="B54" s="57" t="s">
        <v>37</v>
      </c>
      <c r="C54" s="64" t="s">
        <v>46</v>
      </c>
      <c r="D54" s="40" t="str">
        <f t="shared" ref="D54:D74" si="2">B54&amp;" "&amp;LEFT(C54,2)&amp;"."</f>
        <v>Kolar Že.</v>
      </c>
      <c r="E54" s="19" t="s">
        <v>21</v>
      </c>
      <c r="H54" s="19"/>
      <c r="I54" s="19"/>
    </row>
    <row r="55" spans="1:9" x14ac:dyDescent="0.25">
      <c r="A55">
        <v>54</v>
      </c>
      <c r="B55" s="55" t="s">
        <v>99</v>
      </c>
      <c r="C55" s="62" t="s">
        <v>100</v>
      </c>
      <c r="D55" s="40" t="str">
        <f t="shared" si="2"/>
        <v>Krajina To.</v>
      </c>
      <c r="E55" s="19" t="s">
        <v>21</v>
      </c>
      <c r="H55" s="19"/>
      <c r="I55" s="19"/>
    </row>
    <row r="56" spans="1:9" x14ac:dyDescent="0.25">
      <c r="A56">
        <v>55</v>
      </c>
      <c r="B56" s="58"/>
      <c r="C56" s="65"/>
      <c r="D56" s="40" t="str">
        <f t="shared" si="2"/>
        <v xml:space="preserve"> .</v>
      </c>
      <c r="E56" s="19"/>
      <c r="H56" s="19"/>
      <c r="I56" s="19"/>
    </row>
    <row r="57" spans="1:9" x14ac:dyDescent="0.25">
      <c r="A57">
        <v>56</v>
      </c>
      <c r="B57" s="58"/>
      <c r="C57" s="65"/>
      <c r="D57" s="40" t="str">
        <f t="shared" si="2"/>
        <v xml:space="preserve"> .</v>
      </c>
      <c r="E57" s="19"/>
      <c r="H57" s="19"/>
      <c r="I57" s="19"/>
    </row>
    <row r="58" spans="1:9" x14ac:dyDescent="0.25">
      <c r="A58">
        <v>57</v>
      </c>
      <c r="B58" s="58"/>
      <c r="C58" s="65"/>
      <c r="D58" s="40" t="str">
        <f t="shared" si="2"/>
        <v xml:space="preserve"> .</v>
      </c>
      <c r="E58" s="19"/>
      <c r="H58" s="19"/>
      <c r="I58" s="19"/>
    </row>
    <row r="59" spans="1:9" x14ac:dyDescent="0.25">
      <c r="A59">
        <v>58</v>
      </c>
      <c r="B59" s="58"/>
      <c r="C59" s="65"/>
      <c r="D59" s="40" t="str">
        <f t="shared" si="2"/>
        <v xml:space="preserve"> .</v>
      </c>
      <c r="E59" s="19"/>
      <c r="H59" s="19"/>
      <c r="I59" s="19"/>
    </row>
    <row r="60" spans="1:9" x14ac:dyDescent="0.25">
      <c r="A60">
        <v>59</v>
      </c>
      <c r="B60" s="58"/>
      <c r="C60" s="65"/>
      <c r="D60" s="40" t="str">
        <f t="shared" si="2"/>
        <v xml:space="preserve"> .</v>
      </c>
      <c r="E60" s="19"/>
      <c r="H60" s="19"/>
      <c r="I60" s="19"/>
    </row>
    <row r="61" spans="1:9" x14ac:dyDescent="0.25">
      <c r="A61">
        <v>60</v>
      </c>
      <c r="B61" s="58"/>
      <c r="C61" s="65"/>
      <c r="D61" s="40" t="str">
        <f t="shared" si="2"/>
        <v xml:space="preserve"> .</v>
      </c>
      <c r="E61" s="19"/>
      <c r="H61" s="19"/>
      <c r="I61" s="19"/>
    </row>
    <row r="62" spans="1:9" x14ac:dyDescent="0.25">
      <c r="A62">
        <v>61</v>
      </c>
      <c r="B62" s="58" t="s">
        <v>141</v>
      </c>
      <c r="C62" s="65" t="s">
        <v>39</v>
      </c>
      <c r="D62" s="40" t="str">
        <f t="shared" si="2"/>
        <v>Čanić  Jo.</v>
      </c>
      <c r="E62" s="4" t="s">
        <v>14</v>
      </c>
      <c r="H62" s="4"/>
      <c r="I62" s="4"/>
    </row>
    <row r="63" spans="1:9" x14ac:dyDescent="0.25">
      <c r="A63">
        <v>62</v>
      </c>
      <c r="B63" s="58" t="s">
        <v>142</v>
      </c>
      <c r="C63" s="65" t="s">
        <v>143</v>
      </c>
      <c r="D63" s="40" t="str">
        <f t="shared" si="2"/>
        <v>Kabić Dr.</v>
      </c>
      <c r="E63" s="4" t="s">
        <v>14</v>
      </c>
      <c r="H63" s="4"/>
      <c r="I63" s="4"/>
    </row>
    <row r="64" spans="1:9" x14ac:dyDescent="0.25">
      <c r="A64">
        <v>63</v>
      </c>
      <c r="B64" s="58" t="s">
        <v>141</v>
      </c>
      <c r="C64" s="65" t="s">
        <v>144</v>
      </c>
      <c r="D64" s="40" t="str">
        <f t="shared" si="2"/>
        <v>Čanić  Do.</v>
      </c>
      <c r="E64" s="4" t="s">
        <v>14</v>
      </c>
      <c r="H64" s="4"/>
      <c r="I64" s="4"/>
    </row>
    <row r="65" spans="1:9" x14ac:dyDescent="0.25">
      <c r="A65">
        <v>64</v>
      </c>
      <c r="B65" s="58" t="s">
        <v>142</v>
      </c>
      <c r="C65" s="65" t="s">
        <v>145</v>
      </c>
      <c r="D65" s="40" t="str">
        <f t="shared" si="2"/>
        <v>Kabić Ma.</v>
      </c>
      <c r="E65" s="4" t="s">
        <v>14</v>
      </c>
      <c r="H65" s="4"/>
      <c r="I65" s="4"/>
    </row>
    <row r="66" spans="1:9" x14ac:dyDescent="0.25">
      <c r="A66">
        <v>65</v>
      </c>
      <c r="B66" s="54"/>
      <c r="C66" s="61"/>
      <c r="D66" s="40" t="str">
        <f t="shared" si="2"/>
        <v xml:space="preserve"> .</v>
      </c>
      <c r="E66" s="4" t="s">
        <v>14</v>
      </c>
      <c r="H66" s="4"/>
      <c r="I66" s="4"/>
    </row>
    <row r="67" spans="1:9" x14ac:dyDescent="0.25">
      <c r="A67">
        <v>66</v>
      </c>
      <c r="B67" s="54"/>
      <c r="C67" s="61"/>
      <c r="D67" s="40" t="str">
        <f t="shared" si="2"/>
        <v xml:space="preserve"> .</v>
      </c>
      <c r="E67" s="4" t="s">
        <v>14</v>
      </c>
      <c r="H67" s="4"/>
      <c r="I67" s="4"/>
    </row>
    <row r="68" spans="1:9" x14ac:dyDescent="0.25">
      <c r="A68">
        <v>67</v>
      </c>
      <c r="B68" s="54"/>
      <c r="C68" s="61"/>
      <c r="D68" s="40" t="str">
        <f t="shared" si="2"/>
        <v xml:space="preserve"> .</v>
      </c>
      <c r="E68" s="4"/>
      <c r="H68" s="4"/>
      <c r="I68" s="4"/>
    </row>
    <row r="69" spans="1:9" x14ac:dyDescent="0.25">
      <c r="A69">
        <v>68</v>
      </c>
      <c r="B69" s="54"/>
      <c r="C69" s="61"/>
      <c r="D69" s="40" t="str">
        <f t="shared" si="2"/>
        <v xml:space="preserve"> .</v>
      </c>
      <c r="E69" s="4"/>
      <c r="H69" s="4"/>
      <c r="I69" s="4"/>
    </row>
    <row r="70" spans="1:9" x14ac:dyDescent="0.25">
      <c r="A70">
        <v>69</v>
      </c>
      <c r="B70" s="54"/>
      <c r="C70" s="61"/>
      <c r="D70" s="40" t="str">
        <f t="shared" si="2"/>
        <v xml:space="preserve"> .</v>
      </c>
      <c r="E70" s="4"/>
      <c r="H70" s="4"/>
      <c r="I70" s="4"/>
    </row>
    <row r="71" spans="1:9" x14ac:dyDescent="0.25">
      <c r="A71">
        <v>70</v>
      </c>
      <c r="B71" s="54"/>
      <c r="C71" s="61"/>
      <c r="D71" s="40" t="str">
        <f t="shared" si="2"/>
        <v xml:space="preserve"> .</v>
      </c>
      <c r="E71" s="4"/>
      <c r="H71" s="4"/>
      <c r="I71" s="4"/>
    </row>
    <row r="72" spans="1:9" x14ac:dyDescent="0.25">
      <c r="A72">
        <v>71</v>
      </c>
      <c r="B72" s="55" t="s">
        <v>38</v>
      </c>
      <c r="C72" s="62" t="s">
        <v>39</v>
      </c>
      <c r="D72" s="40" t="str">
        <f t="shared" si="2"/>
        <v>Štivić Jo.</v>
      </c>
      <c r="E72" s="11" t="s">
        <v>15</v>
      </c>
      <c r="H72" s="11"/>
      <c r="I72" s="11"/>
    </row>
    <row r="73" spans="1:9" x14ac:dyDescent="0.25">
      <c r="A73">
        <v>72</v>
      </c>
      <c r="B73" s="55" t="s">
        <v>40</v>
      </c>
      <c r="C73" s="62" t="s">
        <v>41</v>
      </c>
      <c r="D73" s="40" t="str">
        <f t="shared" si="2"/>
        <v>Dikanović An.</v>
      </c>
      <c r="E73" s="11" t="s">
        <v>15</v>
      </c>
      <c r="H73" s="11"/>
      <c r="I73" s="11"/>
    </row>
    <row r="74" spans="1:9" x14ac:dyDescent="0.25">
      <c r="A74">
        <v>73</v>
      </c>
      <c r="B74" s="55" t="s">
        <v>42</v>
      </c>
      <c r="C74" s="62" t="s">
        <v>43</v>
      </c>
      <c r="D74" s="40" t="str">
        <f t="shared" si="2"/>
        <v>Tambur Ne.</v>
      </c>
      <c r="E74" s="11" t="s">
        <v>15</v>
      </c>
      <c r="H74" s="11"/>
      <c r="I74" s="11"/>
    </row>
    <row r="75" spans="1:9" x14ac:dyDescent="0.25">
      <c r="A75">
        <v>74</v>
      </c>
      <c r="B75" s="55" t="s">
        <v>40</v>
      </c>
      <c r="C75" s="62" t="s">
        <v>44</v>
      </c>
      <c r="D75" s="40" t="str">
        <f t="shared" ref="D75:D91" si="3">B75&amp;" "&amp;LEFT(C75,2)&amp;"."</f>
        <v>Dikanović Iv.</v>
      </c>
      <c r="E75" s="11" t="s">
        <v>15</v>
      </c>
      <c r="H75" s="11"/>
      <c r="I75" s="11"/>
    </row>
    <row r="76" spans="1:9" x14ac:dyDescent="0.25">
      <c r="A76">
        <v>75</v>
      </c>
      <c r="B76" s="55" t="s">
        <v>40</v>
      </c>
      <c r="C76" s="62" t="s">
        <v>39</v>
      </c>
      <c r="D76" s="40" t="str">
        <f t="shared" si="3"/>
        <v>Dikanović Jo.</v>
      </c>
      <c r="E76" s="11" t="s">
        <v>15</v>
      </c>
      <c r="H76" s="11"/>
      <c r="I76" s="11"/>
    </row>
    <row r="77" spans="1:9" x14ac:dyDescent="0.25">
      <c r="A77">
        <v>76</v>
      </c>
      <c r="B77" s="55" t="s">
        <v>45</v>
      </c>
      <c r="C77" s="62" t="s">
        <v>46</v>
      </c>
      <c r="D77" s="40" t="str">
        <f t="shared" si="3"/>
        <v>Vačić Že.</v>
      </c>
      <c r="E77" s="11"/>
      <c r="H77" s="11"/>
      <c r="I77" s="11"/>
    </row>
    <row r="78" spans="1:9" x14ac:dyDescent="0.25">
      <c r="A78">
        <v>77</v>
      </c>
      <c r="B78" s="40"/>
      <c r="C78" s="59"/>
      <c r="D78" s="40" t="str">
        <f t="shared" si="3"/>
        <v xml:space="preserve"> .</v>
      </c>
      <c r="E78" s="11"/>
      <c r="H78" s="11"/>
      <c r="I78" s="11"/>
    </row>
    <row r="79" spans="1:9" x14ac:dyDescent="0.25">
      <c r="A79">
        <v>78</v>
      </c>
      <c r="B79" s="40"/>
      <c r="C79" s="59"/>
      <c r="D79" s="40" t="str">
        <f t="shared" si="3"/>
        <v xml:space="preserve"> .</v>
      </c>
      <c r="E79" s="11"/>
      <c r="H79" s="11"/>
      <c r="I79" s="11"/>
    </row>
    <row r="80" spans="1:9" x14ac:dyDescent="0.25">
      <c r="A80">
        <v>79</v>
      </c>
      <c r="B80" s="40"/>
      <c r="C80" s="59"/>
      <c r="D80" s="40" t="str">
        <f t="shared" si="3"/>
        <v xml:space="preserve"> .</v>
      </c>
      <c r="E80" s="11"/>
      <c r="H80" s="11"/>
      <c r="I80" s="11"/>
    </row>
    <row r="81" spans="1:9" x14ac:dyDescent="0.25">
      <c r="A81">
        <v>80</v>
      </c>
      <c r="B81" s="40"/>
      <c r="C81" s="59"/>
      <c r="D81" s="40" t="str">
        <f t="shared" si="3"/>
        <v xml:space="preserve"> .</v>
      </c>
      <c r="E81" s="11"/>
      <c r="H81" s="11"/>
      <c r="I81" s="11"/>
    </row>
    <row r="82" spans="1:9" x14ac:dyDescent="0.25">
      <c r="A82">
        <v>81</v>
      </c>
      <c r="B82" s="40" t="s">
        <v>22</v>
      </c>
      <c r="C82" s="59" t="s">
        <v>23</v>
      </c>
      <c r="D82" s="40" t="str">
        <f t="shared" si="3"/>
        <v>Bošnjaković  St.</v>
      </c>
      <c r="E82" t="s">
        <v>20</v>
      </c>
    </row>
    <row r="83" spans="1:9" x14ac:dyDescent="0.25">
      <c r="A83">
        <v>82</v>
      </c>
      <c r="B83" s="40" t="s">
        <v>24</v>
      </c>
      <c r="C83" s="59" t="s">
        <v>25</v>
      </c>
      <c r="D83" s="40" t="str">
        <f t="shared" si="3"/>
        <v>Busija Re.</v>
      </c>
      <c r="E83" t="s">
        <v>20</v>
      </c>
    </row>
    <row r="84" spans="1:9" x14ac:dyDescent="0.25">
      <c r="A84">
        <v>83</v>
      </c>
      <c r="B84" s="40" t="s">
        <v>26</v>
      </c>
      <c r="C84" s="59" t="s">
        <v>27</v>
      </c>
      <c r="D84" s="40" t="str">
        <f t="shared" si="3"/>
        <v>Relić Mi.</v>
      </c>
      <c r="E84" t="s">
        <v>20</v>
      </c>
    </row>
    <row r="85" spans="1:9" x14ac:dyDescent="0.25">
      <c r="A85">
        <v>84</v>
      </c>
      <c r="B85" s="40" t="s">
        <v>28</v>
      </c>
      <c r="C85" s="59" t="s">
        <v>29</v>
      </c>
      <c r="D85" s="40" t="str">
        <f t="shared" si="3"/>
        <v>Zvačko Zd.</v>
      </c>
      <c r="E85" t="s">
        <v>20</v>
      </c>
    </row>
    <row r="86" spans="1:9" x14ac:dyDescent="0.25">
      <c r="A86">
        <v>85</v>
      </c>
      <c r="B86" s="40" t="s">
        <v>30</v>
      </c>
      <c r="C86" s="59" t="s">
        <v>31</v>
      </c>
      <c r="D86" s="40" t="str">
        <f t="shared" si="3"/>
        <v>Marić Da.</v>
      </c>
    </row>
    <row r="87" spans="1:9" x14ac:dyDescent="0.25">
      <c r="A87">
        <v>86</v>
      </c>
      <c r="D87" s="40" t="str">
        <f t="shared" si="3"/>
        <v xml:space="preserve"> .</v>
      </c>
    </row>
    <row r="88" spans="1:9" x14ac:dyDescent="0.25">
      <c r="A88">
        <v>87</v>
      </c>
      <c r="B88" s="4"/>
      <c r="C88" s="4"/>
      <c r="D88" s="40" t="str">
        <f t="shared" si="3"/>
        <v xml:space="preserve"> .</v>
      </c>
      <c r="E88" s="4"/>
      <c r="H88" s="4"/>
      <c r="I88" s="4"/>
    </row>
    <row r="89" spans="1:9" x14ac:dyDescent="0.25">
      <c r="A89">
        <v>88</v>
      </c>
      <c r="B89" s="4"/>
      <c r="C89" s="4"/>
      <c r="D89" s="40" t="str">
        <f t="shared" si="3"/>
        <v xml:space="preserve"> .</v>
      </c>
      <c r="E89" s="4"/>
      <c r="H89" s="4"/>
      <c r="I89" s="4"/>
    </row>
    <row r="90" spans="1:9" x14ac:dyDescent="0.25">
      <c r="A90">
        <v>89</v>
      </c>
      <c r="B90" s="4"/>
      <c r="C90" s="4"/>
      <c r="D90" s="40" t="str">
        <f t="shared" si="3"/>
        <v xml:space="preserve"> .</v>
      </c>
      <c r="E90" s="4"/>
      <c r="H90" s="4"/>
      <c r="I90" s="4"/>
    </row>
    <row r="91" spans="1:9" x14ac:dyDescent="0.25">
      <c r="A91">
        <v>90</v>
      </c>
      <c r="B91" s="4"/>
      <c r="C91" s="4"/>
      <c r="D91" s="40" t="str">
        <f t="shared" si="3"/>
        <v xml:space="preserve"> .</v>
      </c>
      <c r="E91" s="4"/>
      <c r="H91" s="4"/>
      <c r="I91" s="4"/>
    </row>
    <row r="92" spans="1:9" x14ac:dyDescent="0.25">
      <c r="A92">
        <v>91</v>
      </c>
      <c r="B92" s="5"/>
      <c r="C92" s="5"/>
      <c r="D92" s="40" t="str">
        <f t="shared" ref="D92:D125" si="4">B92&amp;" "&amp;LEFT(C92,2)&amp;"."</f>
        <v xml:space="preserve"> .</v>
      </c>
      <c r="E92" s="5"/>
      <c r="H92" s="5"/>
      <c r="I92" s="5"/>
    </row>
    <row r="93" spans="1:9" x14ac:dyDescent="0.25">
      <c r="A93">
        <v>92</v>
      </c>
      <c r="B93" s="5"/>
      <c r="C93" s="5"/>
      <c r="D93" s="40" t="str">
        <f t="shared" si="4"/>
        <v xml:space="preserve"> .</v>
      </c>
      <c r="E93" s="5"/>
      <c r="H93" s="5"/>
      <c r="I93" s="5"/>
    </row>
    <row r="94" spans="1:9" x14ac:dyDescent="0.25">
      <c r="A94">
        <v>93</v>
      </c>
      <c r="B94" s="5"/>
      <c r="C94" s="5"/>
      <c r="D94" s="40" t="str">
        <f t="shared" si="4"/>
        <v xml:space="preserve"> .</v>
      </c>
      <c r="E94" s="5"/>
      <c r="H94" s="5"/>
      <c r="I94" s="5"/>
    </row>
    <row r="95" spans="1:9" x14ac:dyDescent="0.25">
      <c r="A95">
        <v>94</v>
      </c>
      <c r="B95" s="5"/>
      <c r="C95" s="5"/>
      <c r="D95" s="40" t="str">
        <f t="shared" si="4"/>
        <v xml:space="preserve"> .</v>
      </c>
      <c r="E95" s="5"/>
      <c r="H95" s="5"/>
      <c r="I95" s="5"/>
    </row>
    <row r="96" spans="1:9" x14ac:dyDescent="0.25">
      <c r="A96">
        <v>95</v>
      </c>
      <c r="B96" s="5"/>
      <c r="C96" s="5"/>
      <c r="D96" s="40" t="str">
        <f t="shared" si="4"/>
        <v xml:space="preserve"> .</v>
      </c>
      <c r="E96" s="5"/>
      <c r="H96" s="5"/>
      <c r="I96" s="5"/>
    </row>
    <row r="97" spans="1:9" x14ac:dyDescent="0.25">
      <c r="A97">
        <v>96</v>
      </c>
      <c r="B97" s="5"/>
      <c r="C97" s="5"/>
      <c r="D97" s="40" t="str">
        <f t="shared" si="4"/>
        <v xml:space="preserve"> .</v>
      </c>
      <c r="E97" s="5"/>
      <c r="H97" s="5"/>
      <c r="I97" s="5"/>
    </row>
    <row r="98" spans="1:9" x14ac:dyDescent="0.25">
      <c r="A98">
        <v>97</v>
      </c>
      <c r="B98" s="5"/>
      <c r="C98" s="5"/>
      <c r="D98" s="40" t="str">
        <f t="shared" si="4"/>
        <v xml:space="preserve"> .</v>
      </c>
      <c r="E98" s="5"/>
      <c r="H98" s="5"/>
      <c r="I98" s="5"/>
    </row>
    <row r="99" spans="1:9" x14ac:dyDescent="0.25">
      <c r="A99">
        <v>98</v>
      </c>
      <c r="B99" s="5"/>
      <c r="C99" s="5"/>
      <c r="D99" s="40" t="str">
        <f t="shared" si="4"/>
        <v xml:space="preserve"> .</v>
      </c>
      <c r="E99" s="5"/>
      <c r="H99" s="5"/>
      <c r="I99" s="5"/>
    </row>
    <row r="100" spans="1:9" x14ac:dyDescent="0.25">
      <c r="A100">
        <v>99</v>
      </c>
      <c r="B100" s="5"/>
      <c r="C100" s="5"/>
      <c r="D100" s="40" t="str">
        <f t="shared" si="4"/>
        <v xml:space="preserve"> .</v>
      </c>
      <c r="E100" s="5"/>
      <c r="H100" s="5"/>
      <c r="I100" s="5"/>
    </row>
    <row r="101" spans="1:9" x14ac:dyDescent="0.25">
      <c r="A101">
        <v>100</v>
      </c>
      <c r="B101" s="5"/>
      <c r="C101" s="5"/>
      <c r="D101" s="40" t="str">
        <f t="shared" si="4"/>
        <v xml:space="preserve"> .</v>
      </c>
      <c r="E101" s="5"/>
      <c r="H101" s="5"/>
      <c r="I101" s="5"/>
    </row>
    <row r="102" spans="1:9" x14ac:dyDescent="0.25">
      <c r="A102">
        <v>101</v>
      </c>
      <c r="B102" s="10"/>
      <c r="C102" s="10"/>
      <c r="D102" s="40" t="str">
        <f t="shared" si="4"/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40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40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40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54"/>
      <c r="H126" s="4"/>
      <c r="I126" s="4"/>
    </row>
    <row r="127" spans="1:9" x14ac:dyDescent="0.25">
      <c r="A127">
        <v>126</v>
      </c>
      <c r="B127" s="4"/>
      <c r="C127" s="4"/>
      <c r="D127" s="54"/>
      <c r="H127" s="4"/>
      <c r="I127" s="4"/>
    </row>
    <row r="128" spans="1:9" x14ac:dyDescent="0.25">
      <c r="A128">
        <v>127</v>
      </c>
      <c r="B128" s="4"/>
      <c r="C128" s="4"/>
      <c r="D128" s="54"/>
      <c r="H128" s="4"/>
      <c r="I128" s="4"/>
    </row>
    <row r="129" spans="1:9" x14ac:dyDescent="0.25">
      <c r="A129">
        <v>128</v>
      </c>
      <c r="B129" s="4"/>
      <c r="C129" s="4"/>
      <c r="D129" s="54"/>
      <c r="H129" s="4"/>
      <c r="I129" s="4"/>
    </row>
    <row r="130" spans="1:9" x14ac:dyDescent="0.25">
      <c r="A130">
        <v>129</v>
      </c>
      <c r="B130" s="4"/>
      <c r="C130" s="4"/>
      <c r="D130" s="54"/>
      <c r="H130" s="4"/>
      <c r="I130" s="4"/>
    </row>
    <row r="131" spans="1:9" x14ac:dyDescent="0.25">
      <c r="A131">
        <v>130</v>
      </c>
      <c r="B131" s="4"/>
      <c r="C131" s="4"/>
      <c r="D131" s="54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2" sqref="B2:B10"/>
    </sheetView>
  </sheetViews>
  <sheetFormatPr defaultRowHeight="15" x14ac:dyDescent="0.25"/>
  <cols>
    <col min="2" max="2" width="20" customWidth="1"/>
  </cols>
  <sheetData>
    <row r="1" spans="1:2" x14ac:dyDescent="0.25">
      <c r="A1" t="s">
        <v>6</v>
      </c>
    </row>
    <row r="2" spans="1:2" x14ac:dyDescent="0.25">
      <c r="A2">
        <v>1</v>
      </c>
      <c r="B2" t="s">
        <v>10</v>
      </c>
    </row>
    <row r="3" spans="1:2" x14ac:dyDescent="0.25">
      <c r="A3">
        <v>2</v>
      </c>
      <c r="B3" t="s">
        <v>17</v>
      </c>
    </row>
    <row r="4" spans="1:2" x14ac:dyDescent="0.25">
      <c r="A4">
        <v>3</v>
      </c>
      <c r="B4" s="4" t="s">
        <v>11</v>
      </c>
    </row>
    <row r="5" spans="1:2" x14ac:dyDescent="0.25">
      <c r="A5">
        <v>4</v>
      </c>
      <c r="B5" s="5" t="s">
        <v>146</v>
      </c>
    </row>
    <row r="6" spans="1:2" x14ac:dyDescent="0.25">
      <c r="A6">
        <v>5</v>
      </c>
      <c r="B6" s="4" t="s">
        <v>19</v>
      </c>
    </row>
    <row r="7" spans="1:2" x14ac:dyDescent="0.25">
      <c r="A7">
        <v>6</v>
      </c>
      <c r="B7" s="5" t="s">
        <v>147</v>
      </c>
    </row>
    <row r="8" spans="1:2" x14ac:dyDescent="0.25">
      <c r="A8">
        <v>7</v>
      </c>
      <c r="B8" s="4" t="s">
        <v>12</v>
      </c>
    </row>
    <row r="9" spans="1:2" x14ac:dyDescent="0.25">
      <c r="A9">
        <v>8</v>
      </c>
      <c r="B9" s="5" t="s">
        <v>9</v>
      </c>
    </row>
    <row r="10" spans="1:2" x14ac:dyDescent="0.25">
      <c r="A10">
        <v>9</v>
      </c>
      <c r="B10" s="6" t="s">
        <v>57</v>
      </c>
    </row>
    <row r="11" spans="1:2" x14ac:dyDescent="0.25">
      <c r="A11">
        <v>10</v>
      </c>
      <c r="B11" s="5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bosnjakovic</cp:lastModifiedBy>
  <cp:lastPrinted>2012-06-27T17:34:16Z</cp:lastPrinted>
  <dcterms:created xsi:type="dcterms:W3CDTF">2009-11-23T21:32:10Z</dcterms:created>
  <dcterms:modified xsi:type="dcterms:W3CDTF">2013-02-04T20:45:25Z</dcterms:modified>
</cp:coreProperties>
</file>